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esearch\Cruise Capacity\2020\"/>
    </mc:Choice>
  </mc:AlternateContent>
  <bookViews>
    <workbookView xWindow="0" yWindow="0" windowWidth="28800" windowHeight="12435"/>
  </bookViews>
  <sheets>
    <sheet name="20 Sailing Data" sheetId="1" r:id="rId1"/>
  </sheets>
  <definedNames>
    <definedName name="_xlnm._FilterDatabase" localSheetId="0" hidden="1">'20 Sailing Data'!$A$1:$J$151</definedName>
  </definedNames>
  <calcPr calcId="152511" iterateDelta="9.999999999999445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E107" i="1"/>
  <c r="E106" i="1"/>
  <c r="H106" i="1" s="1"/>
  <c r="E105" i="1"/>
  <c r="D106" i="1"/>
  <c r="D105" i="1"/>
  <c r="E85" i="1" l="1"/>
  <c r="D85" i="1"/>
  <c r="E58" i="1"/>
  <c r="D58" i="1"/>
  <c r="E34" i="1"/>
  <c r="D34" i="1"/>
  <c r="D13" i="1"/>
  <c r="E13" i="1"/>
  <c r="H13" i="1" s="1"/>
  <c r="D14" i="1"/>
  <c r="E14" i="1"/>
  <c r="H14" i="1" s="1"/>
  <c r="D15" i="1"/>
  <c r="E15" i="1"/>
  <c r="H15" i="1" s="1"/>
  <c r="D17" i="1"/>
  <c r="E17" i="1"/>
  <c r="H17" i="1" s="1"/>
  <c r="D18" i="1"/>
  <c r="E18" i="1"/>
  <c r="H18" i="1" s="1"/>
  <c r="D20" i="1"/>
  <c r="E20" i="1"/>
  <c r="H20" i="1" s="1"/>
  <c r="D21" i="1"/>
  <c r="E21" i="1"/>
  <c r="H21" i="1" s="1"/>
  <c r="D23" i="1"/>
  <c r="E23" i="1"/>
  <c r="H23" i="1" s="1"/>
  <c r="D26" i="1"/>
  <c r="E26" i="1"/>
  <c r="H26" i="1" s="1"/>
  <c r="D27" i="1"/>
  <c r="E27" i="1"/>
  <c r="H27" i="1" s="1"/>
  <c r="D28" i="1"/>
  <c r="E28" i="1"/>
  <c r="H28" i="1" s="1"/>
  <c r="D30" i="1"/>
  <c r="E30" i="1"/>
  <c r="H30" i="1" s="1"/>
  <c r="E144" i="1"/>
  <c r="H144" i="1" s="1"/>
  <c r="D144" i="1"/>
  <c r="E143" i="1"/>
  <c r="H143" i="1" s="1"/>
  <c r="D143" i="1"/>
  <c r="E142" i="1"/>
  <c r="H142" i="1" s="1"/>
  <c r="D142" i="1"/>
  <c r="E138" i="1"/>
  <c r="H138" i="1" s="1"/>
  <c r="D138" i="1"/>
  <c r="E135" i="1"/>
  <c r="H135" i="1" s="1"/>
  <c r="D135" i="1"/>
  <c r="E134" i="1"/>
  <c r="H134" i="1" s="1"/>
  <c r="D134" i="1"/>
  <c r="E132" i="1"/>
  <c r="H132" i="1" s="1"/>
  <c r="D132" i="1"/>
  <c r="E131" i="1"/>
  <c r="H131" i="1" s="1"/>
  <c r="D131" i="1"/>
  <c r="E130" i="1"/>
  <c r="H130" i="1" s="1"/>
  <c r="D130" i="1"/>
  <c r="E128" i="1"/>
  <c r="H128" i="1" s="1"/>
  <c r="D128" i="1"/>
  <c r="E127" i="1"/>
  <c r="H127" i="1" s="1"/>
  <c r="D127" i="1"/>
  <c r="E125" i="1"/>
  <c r="H125" i="1" s="1"/>
  <c r="D125" i="1"/>
  <c r="E123" i="1"/>
  <c r="H123" i="1" s="1"/>
  <c r="D123" i="1"/>
  <c r="E122" i="1"/>
  <c r="H122" i="1" s="1"/>
  <c r="D122" i="1"/>
  <c r="E120" i="1"/>
  <c r="H120" i="1" s="1"/>
  <c r="D120" i="1"/>
  <c r="E119" i="1"/>
  <c r="H119" i="1" s="1"/>
  <c r="D119" i="1"/>
  <c r="E117" i="1"/>
  <c r="H117" i="1" s="1"/>
  <c r="D117" i="1"/>
  <c r="E116" i="1"/>
  <c r="H116" i="1" s="1"/>
  <c r="D116" i="1"/>
  <c r="E115" i="1"/>
  <c r="H115" i="1" s="1"/>
  <c r="D115" i="1"/>
  <c r="E114" i="1"/>
  <c r="H114" i="1" s="1"/>
  <c r="D114" i="1"/>
  <c r="E112" i="1"/>
  <c r="H112" i="1" s="1"/>
  <c r="D112" i="1"/>
  <c r="E111" i="1"/>
  <c r="H111" i="1" s="1"/>
  <c r="D111" i="1"/>
  <c r="E108" i="1"/>
  <c r="H108" i="1" s="1"/>
  <c r="D108" i="1"/>
  <c r="E102" i="1"/>
  <c r="H102" i="1" s="1"/>
  <c r="D102" i="1"/>
  <c r="E101" i="1"/>
  <c r="H101" i="1" s="1"/>
  <c r="D101" i="1"/>
  <c r="E100" i="1"/>
  <c r="H100" i="1" s="1"/>
  <c r="D100" i="1"/>
  <c r="E98" i="1"/>
  <c r="H98" i="1" s="1"/>
  <c r="D98" i="1"/>
  <c r="E97" i="1"/>
  <c r="H97" i="1" s="1"/>
  <c r="D97" i="1"/>
  <c r="E94" i="1"/>
  <c r="H94" i="1" s="1"/>
  <c r="D94" i="1"/>
  <c r="E93" i="1"/>
  <c r="H93" i="1" s="1"/>
  <c r="D93" i="1"/>
  <c r="E91" i="1"/>
  <c r="H91" i="1" s="1"/>
  <c r="D91" i="1"/>
  <c r="E90" i="1"/>
  <c r="H90" i="1" s="1"/>
  <c r="D90" i="1"/>
  <c r="E89" i="1"/>
  <c r="H89" i="1" s="1"/>
  <c r="D89" i="1"/>
  <c r="E88" i="1"/>
  <c r="H88" i="1" s="1"/>
  <c r="D88" i="1"/>
  <c r="E86" i="1"/>
  <c r="H86" i="1" s="1"/>
  <c r="D86" i="1"/>
  <c r="E84" i="1"/>
  <c r="H84" i="1" s="1"/>
  <c r="D84" i="1"/>
  <c r="E82" i="1"/>
  <c r="D82" i="1"/>
  <c r="E81" i="1"/>
  <c r="H81" i="1" s="1"/>
  <c r="D81" i="1"/>
  <c r="E80" i="1"/>
  <c r="H80" i="1" s="1"/>
  <c r="D80" i="1"/>
  <c r="E79" i="1"/>
  <c r="H79" i="1" s="1"/>
  <c r="D79" i="1"/>
  <c r="E77" i="1"/>
  <c r="H77" i="1" s="1"/>
  <c r="D77" i="1"/>
  <c r="E75" i="1"/>
  <c r="H75" i="1" s="1"/>
  <c r="D75" i="1"/>
  <c r="E74" i="1"/>
  <c r="H74" i="1" s="1"/>
  <c r="D74" i="1"/>
  <c r="E72" i="1"/>
  <c r="H72" i="1" s="1"/>
  <c r="D72" i="1"/>
  <c r="E71" i="1"/>
  <c r="H71" i="1" s="1"/>
  <c r="D71" i="1"/>
  <c r="E70" i="1"/>
  <c r="H70" i="1" s="1"/>
  <c r="D70" i="1"/>
  <c r="E69" i="1"/>
  <c r="H69" i="1" s="1"/>
  <c r="D69" i="1"/>
  <c r="E66" i="1"/>
  <c r="H66" i="1" s="1"/>
  <c r="D66" i="1"/>
  <c r="E65" i="1"/>
  <c r="H65" i="1" s="1"/>
  <c r="D65" i="1"/>
  <c r="E64" i="1"/>
  <c r="H64" i="1" s="1"/>
  <c r="D64" i="1"/>
  <c r="E63" i="1"/>
  <c r="H63" i="1" s="1"/>
  <c r="D63" i="1"/>
  <c r="E61" i="1"/>
  <c r="H61" i="1" s="1"/>
  <c r="D61" i="1"/>
  <c r="E60" i="1"/>
  <c r="H60" i="1" s="1"/>
  <c r="D60" i="1"/>
  <c r="E57" i="1"/>
  <c r="H57" i="1" s="1"/>
  <c r="D57" i="1"/>
  <c r="E55" i="1"/>
  <c r="H55" i="1" s="1"/>
  <c r="D55" i="1"/>
  <c r="E54" i="1"/>
  <c r="D54" i="1"/>
  <c r="E52" i="1"/>
  <c r="H52" i="1" s="1"/>
  <c r="D52" i="1"/>
  <c r="E51" i="1"/>
  <c r="H51" i="1" s="1"/>
  <c r="D51" i="1"/>
  <c r="E49" i="1"/>
  <c r="H49" i="1" s="1"/>
  <c r="D49" i="1"/>
  <c r="E48" i="1"/>
  <c r="H48" i="1" s="1"/>
  <c r="D48" i="1"/>
  <c r="E47" i="1"/>
  <c r="H47" i="1" s="1"/>
  <c r="D47" i="1"/>
  <c r="E45" i="1"/>
  <c r="H45" i="1" s="1"/>
  <c r="D45" i="1"/>
  <c r="E44" i="1"/>
  <c r="H44" i="1" s="1"/>
  <c r="D44" i="1"/>
  <c r="E43" i="1"/>
  <c r="H43" i="1" s="1"/>
  <c r="D43" i="1"/>
  <c r="E40" i="1"/>
  <c r="H40" i="1" s="1"/>
  <c r="D40" i="1"/>
  <c r="E38" i="1"/>
  <c r="H38" i="1" s="1"/>
  <c r="D38" i="1"/>
  <c r="E37" i="1"/>
  <c r="H37" i="1" s="1"/>
  <c r="D37" i="1"/>
  <c r="E36" i="1"/>
  <c r="H36" i="1" s="1"/>
  <c r="D36" i="1"/>
  <c r="E33" i="1"/>
  <c r="H33" i="1" s="1"/>
  <c r="D33" i="1"/>
  <c r="E32" i="1"/>
  <c r="H32" i="1" s="1"/>
  <c r="D32" i="1"/>
  <c r="E31" i="1"/>
  <c r="D31" i="1"/>
  <c r="E9" i="1"/>
  <c r="H9" i="1" s="1"/>
  <c r="D9" i="1"/>
  <c r="E7" i="1"/>
  <c r="H7" i="1" s="1"/>
  <c r="D7" i="1"/>
  <c r="E6" i="1"/>
  <c r="H6" i="1" s="1"/>
  <c r="D6" i="1"/>
  <c r="D5" i="1"/>
  <c r="E5" i="1"/>
  <c r="H5" i="1" s="1"/>
  <c r="E4" i="1"/>
  <c r="H4" i="1" s="1"/>
  <c r="D4" i="1"/>
  <c r="H137" i="1" l="1"/>
  <c r="H121" i="1"/>
  <c r="H104" i="1"/>
  <c r="H92" i="1"/>
  <c r="H73" i="1"/>
  <c r="H53" i="1"/>
  <c r="H39" i="1"/>
  <c r="H22" i="1"/>
  <c r="H8" i="1"/>
  <c r="H129" i="1"/>
  <c r="H113" i="1"/>
  <c r="H99" i="1"/>
  <c r="H83" i="1"/>
  <c r="H62" i="1"/>
  <c r="H46" i="1"/>
  <c r="H29" i="1"/>
  <c r="H16" i="1"/>
  <c r="H3" i="1"/>
  <c r="H133" i="1"/>
  <c r="H118" i="1"/>
  <c r="H103" i="1"/>
  <c r="H87" i="1"/>
  <c r="H68" i="1"/>
  <c r="H50" i="1"/>
  <c r="H35" i="1"/>
  <c r="H19" i="1"/>
  <c r="H141" i="1"/>
  <c r="H126" i="1"/>
  <c r="H110" i="1"/>
  <c r="H96" i="1"/>
  <c r="H78" i="1"/>
  <c r="H59" i="1"/>
  <c r="H42" i="1"/>
  <c r="H25" i="1"/>
  <c r="H11" i="1"/>
</calcChain>
</file>

<file path=xl/sharedStrings.xml><?xml version="1.0" encoding="utf-8"?>
<sst xmlns="http://schemas.openxmlformats.org/spreadsheetml/2006/main" count="441" uniqueCount="71">
  <si>
    <t>Port</t>
  </si>
  <si>
    <t>Ship</t>
  </si>
  <si>
    <t>Arrival Date</t>
  </si>
  <si>
    <t>Line</t>
  </si>
  <si>
    <t>Princess</t>
  </si>
  <si>
    <t>Crystal</t>
  </si>
  <si>
    <t>Anchorage</t>
  </si>
  <si>
    <t>Whittier</t>
  </si>
  <si>
    <t>Seward</t>
  </si>
  <si>
    <t>Norwegian</t>
  </si>
  <si>
    <t>Westerdam</t>
  </si>
  <si>
    <t>Noordam</t>
  </si>
  <si>
    <t>Millennium</t>
  </si>
  <si>
    <t>Golden Princess</t>
  </si>
  <si>
    <t>Coral Princess</t>
  </si>
  <si>
    <t>Island Princess</t>
  </si>
  <si>
    <t>Crystal Symphony</t>
  </si>
  <si>
    <t>Star Legend</t>
  </si>
  <si>
    <t>Norwegian Jewel</t>
  </si>
  <si>
    <t>Seven Seas Mariner</t>
  </si>
  <si>
    <t>Radiance Of The Seas</t>
  </si>
  <si>
    <t>Silver Explorer</t>
  </si>
  <si>
    <t>Seabourn Sojourn</t>
  </si>
  <si>
    <t>Silversea</t>
  </si>
  <si>
    <t>Seabourn</t>
  </si>
  <si>
    <t>Ponant</t>
  </si>
  <si>
    <t>Celebrity</t>
  </si>
  <si>
    <t>Windstar</t>
  </si>
  <si>
    <t>Royal Caribbean</t>
  </si>
  <si>
    <t>Regent</t>
  </si>
  <si>
    <t>Holland America</t>
  </si>
  <si>
    <t>Arrival</t>
  </si>
  <si>
    <t>Departure</t>
  </si>
  <si>
    <t>Capacity</t>
  </si>
  <si>
    <t>Royal Princess</t>
  </si>
  <si>
    <t>Year</t>
  </si>
  <si>
    <t>Viking Ocean Cruises</t>
  </si>
  <si>
    <t>Viking Orion</t>
  </si>
  <si>
    <t>Silver Muse</t>
  </si>
  <si>
    <t>Embark/Debark</t>
  </si>
  <si>
    <t>Le Soleal</t>
  </si>
  <si>
    <t>Host</t>
  </si>
  <si>
    <t>Queen Elizabeth</t>
  </si>
  <si>
    <t>Cunard</t>
  </si>
  <si>
    <t>Maasdam</t>
  </si>
  <si>
    <t>Sun Princess</t>
  </si>
  <si>
    <t>Azamara Quest</t>
  </si>
  <si>
    <t>Azamara Cruises</t>
  </si>
  <si>
    <t>Regatta</t>
  </si>
  <si>
    <t>Oceania</t>
  </si>
  <si>
    <t>N/A</t>
  </si>
  <si>
    <t>Orion II</t>
  </si>
  <si>
    <t>Asuka</t>
  </si>
  <si>
    <t>Nippon Yusen Kaisha</t>
  </si>
  <si>
    <t>V-Ship Leisure</t>
  </si>
  <si>
    <t>Egan Center</t>
  </si>
  <si>
    <t>Hanseatic Nature</t>
  </si>
  <si>
    <t>Hapag Llyod</t>
  </si>
  <si>
    <t>Pacific Princess</t>
  </si>
  <si>
    <t>Grand Princess</t>
  </si>
  <si>
    <t>Bremen</t>
  </si>
  <si>
    <t>Hapag-Lloyd</t>
  </si>
  <si>
    <t>Star Breeze</t>
  </si>
  <si>
    <t>Roald Amundsen</t>
  </si>
  <si>
    <t>Hurtigruten</t>
  </si>
  <si>
    <t>Scenic Eclipse</t>
  </si>
  <si>
    <t>Scenic</t>
  </si>
  <si>
    <t>Silver Cloud</t>
  </si>
  <si>
    <t>Radiance of the Seas</t>
  </si>
  <si>
    <t>Insignia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</si>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</sst>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3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L41:N75" totalsRowShown="0">
  <autoFilter ref="L41:N75"/>
  <sortState ref="L42:N74">
    <sortCondition ref="L41:L74"/>
  </sortState>
  <tableColumns count="3">
    <tableColumn id="1" name="Ship"/>
    <tableColumn id="2" name="Line"/>
    <tableColumn id="3" name="Capac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topLeftCell="A34" workbookViewId="0">
      <selection activeCell="L53" sqref="L53"/>
    </sheetView>
  </sheetViews>
  <sheetFormatPr defaultRowHeight="15" x14ac:dyDescent="0.25"/>
  <cols>
    <col min="1" max="1" width="13.7109375" bestFit="1" customWidth="1"/>
    <col min="2" max="2" width="10.42578125" bestFit="1" customWidth="1"/>
    <col min="3" max="3" width="20" bestFit="1" customWidth="1"/>
    <col min="4" max="4" width="19.7109375" bestFit="1" customWidth="1"/>
    <col min="5" max="5" width="10.7109375" bestFit="1" customWidth="1"/>
    <col min="6" max="6" width="9" style="5" bestFit="1" customWidth="1"/>
    <col min="7" max="7" width="10" style="5" bestFit="1" customWidth="1"/>
    <col min="8" max="8" width="17.140625" bestFit="1" customWidth="1"/>
    <col min="9" max="9" width="7.28515625" bestFit="1" customWidth="1"/>
    <col min="10" max="10" width="11.5703125" bestFit="1" customWidth="1"/>
    <col min="12" max="12" width="20" bestFit="1" customWidth="1"/>
    <col min="13" max="13" width="19.7109375" bestFit="1" customWidth="1"/>
    <col min="14" max="14" width="11" customWidth="1"/>
  </cols>
  <sheetData>
    <row r="1" spans="1:10" s="2" customFormat="1" x14ac:dyDescent="0.25">
      <c r="A1" s="2" t="s">
        <v>2</v>
      </c>
      <c r="B1" s="2" t="s">
        <v>0</v>
      </c>
      <c r="C1" s="2" t="s">
        <v>1</v>
      </c>
      <c r="D1" s="2" t="s">
        <v>3</v>
      </c>
      <c r="E1" s="2" t="s">
        <v>33</v>
      </c>
      <c r="F1" s="4" t="s">
        <v>31</v>
      </c>
      <c r="G1" s="4" t="s">
        <v>32</v>
      </c>
      <c r="H1" s="2" t="s">
        <v>39</v>
      </c>
      <c r="I1" s="2" t="s">
        <v>35</v>
      </c>
      <c r="J1" s="2" t="s">
        <v>41</v>
      </c>
    </row>
    <row r="2" spans="1:10" x14ac:dyDescent="0.25">
      <c r="A2" s="1">
        <v>43962</v>
      </c>
      <c r="B2" t="s">
        <v>6</v>
      </c>
      <c r="C2" t="s">
        <v>44</v>
      </c>
      <c r="D2" t="s">
        <v>30</v>
      </c>
      <c r="E2" s="3">
        <v>1266</v>
      </c>
      <c r="F2" s="6">
        <v>0.41666666666666669</v>
      </c>
      <c r="G2" s="6">
        <v>0.91666666666666663</v>
      </c>
      <c r="H2">
        <v>0</v>
      </c>
      <c r="I2">
        <v>2020</v>
      </c>
      <c r="J2" t="s">
        <v>55</v>
      </c>
    </row>
    <row r="3" spans="1:10" x14ac:dyDescent="0.25">
      <c r="A3" s="1">
        <v>43967</v>
      </c>
      <c r="B3" t="s">
        <v>7</v>
      </c>
      <c r="C3" t="s">
        <v>59</v>
      </c>
      <c r="D3" t="s">
        <v>4</v>
      </c>
      <c r="E3" s="3">
        <v>2600</v>
      </c>
      <c r="F3" s="6">
        <v>2.0833333333333332E-2</v>
      </c>
      <c r="G3" s="6">
        <v>0.85416666666666663</v>
      </c>
      <c r="H3" s="3">
        <f>E3*2</f>
        <v>5200</v>
      </c>
      <c r="I3">
        <v>2020</v>
      </c>
    </row>
    <row r="4" spans="1:10" x14ac:dyDescent="0.25">
      <c r="A4" s="1">
        <v>43968</v>
      </c>
      <c r="B4" t="s">
        <v>8</v>
      </c>
      <c r="C4" t="s">
        <v>11</v>
      </c>
      <c r="D4" t="str">
        <f>VLOOKUP(C4,Table1[],2)</f>
        <v>Holland America</v>
      </c>
      <c r="E4" s="3">
        <f>VLOOKUP(C4,Table1[],3)</f>
        <v>1924</v>
      </c>
      <c r="F4" s="6">
        <v>0.20833333333333334</v>
      </c>
      <c r="G4" s="6">
        <v>0.875</v>
      </c>
      <c r="H4" s="3">
        <f>E4*2</f>
        <v>3848</v>
      </c>
      <c r="I4">
        <v>2020</v>
      </c>
    </row>
    <row r="5" spans="1:10" x14ac:dyDescent="0.25">
      <c r="A5" s="1">
        <v>43968</v>
      </c>
      <c r="B5" t="s">
        <v>8</v>
      </c>
      <c r="C5" t="s">
        <v>45</v>
      </c>
      <c r="D5" t="str">
        <f>VLOOKUP(C5,Table1[],2)</f>
        <v>Princess</v>
      </c>
      <c r="E5" s="3">
        <f>VLOOKUP(C5,Table1[],3)</f>
        <v>1950</v>
      </c>
      <c r="F5" s="6">
        <v>0.29166666666666669</v>
      </c>
      <c r="G5" s="6">
        <v>0.95833333333333337</v>
      </c>
      <c r="H5" s="3">
        <f>E5*0</f>
        <v>0</v>
      </c>
      <c r="I5">
        <v>2020</v>
      </c>
    </row>
    <row r="6" spans="1:10" x14ac:dyDescent="0.25">
      <c r="A6" s="1">
        <v>43969</v>
      </c>
      <c r="B6" t="s">
        <v>8</v>
      </c>
      <c r="C6" t="s">
        <v>18</v>
      </c>
      <c r="D6" t="str">
        <f>VLOOKUP(C6,Table1[],2)</f>
        <v>Norwegian</v>
      </c>
      <c r="E6" s="3">
        <f>VLOOKUP(C6,Table1[],3)</f>
        <v>2376</v>
      </c>
      <c r="F6" s="6">
        <v>0.20833333333333334</v>
      </c>
      <c r="G6" s="6">
        <v>0.875</v>
      </c>
      <c r="H6" s="3">
        <f>E6*2</f>
        <v>4752</v>
      </c>
      <c r="I6">
        <v>2020</v>
      </c>
    </row>
    <row r="7" spans="1:10" x14ac:dyDescent="0.25">
      <c r="A7" s="1">
        <v>43973</v>
      </c>
      <c r="B7" t="s">
        <v>8</v>
      </c>
      <c r="C7" t="s">
        <v>68</v>
      </c>
      <c r="D7" t="str">
        <f>VLOOKUP(C7,Table1[],2)</f>
        <v>Royal Caribbean</v>
      </c>
      <c r="E7" s="3">
        <f>VLOOKUP(C7,Table1[],3)</f>
        <v>2100</v>
      </c>
      <c r="F7" s="6">
        <v>0.20833333333333334</v>
      </c>
      <c r="G7" s="6">
        <v>0.83333333333333337</v>
      </c>
      <c r="H7" s="3">
        <f>E7*2</f>
        <v>4200</v>
      </c>
      <c r="I7">
        <v>2020</v>
      </c>
    </row>
    <row r="8" spans="1:10" x14ac:dyDescent="0.25">
      <c r="A8" s="1">
        <v>43974</v>
      </c>
      <c r="B8" t="s">
        <v>7</v>
      </c>
      <c r="C8" t="s">
        <v>34</v>
      </c>
      <c r="D8" t="s">
        <v>4</v>
      </c>
      <c r="E8" s="3">
        <v>3560</v>
      </c>
      <c r="F8" s="6">
        <v>2.0833333333333332E-2</v>
      </c>
      <c r="G8" s="6">
        <v>0.85416666666666663</v>
      </c>
      <c r="H8" s="3">
        <f>E8*2</f>
        <v>7120</v>
      </c>
      <c r="I8">
        <v>2020</v>
      </c>
    </row>
    <row r="9" spans="1:10" x14ac:dyDescent="0.25">
      <c r="A9" s="1">
        <v>43975</v>
      </c>
      <c r="B9" t="s">
        <v>8</v>
      </c>
      <c r="C9" t="s">
        <v>10</v>
      </c>
      <c r="D9" t="str">
        <f>VLOOKUP(C9,Table1[],2)</f>
        <v>Holland America</v>
      </c>
      <c r="E9" s="3">
        <f>VLOOKUP(C9,Table1[],3)</f>
        <v>1848</v>
      </c>
      <c r="F9" s="6">
        <v>0.1875</v>
      </c>
      <c r="G9" s="6">
        <v>0.83333333333333337</v>
      </c>
      <c r="H9" s="3">
        <f>E9*2</f>
        <v>3696</v>
      </c>
      <c r="I9">
        <v>2020</v>
      </c>
    </row>
    <row r="10" spans="1:10" x14ac:dyDescent="0.25">
      <c r="A10" s="1">
        <v>43976</v>
      </c>
      <c r="B10" t="s">
        <v>6</v>
      </c>
      <c r="C10" t="s">
        <v>44</v>
      </c>
      <c r="D10" t="s">
        <v>30</v>
      </c>
      <c r="E10" s="3">
        <v>1266</v>
      </c>
      <c r="F10" s="6">
        <v>0.41666666666666669</v>
      </c>
      <c r="G10" s="6">
        <v>0.91666666666666663</v>
      </c>
      <c r="H10">
        <v>0</v>
      </c>
      <c r="I10">
        <v>2020</v>
      </c>
      <c r="J10" t="s">
        <v>55</v>
      </c>
    </row>
    <row r="11" spans="1:10" x14ac:dyDescent="0.25">
      <c r="A11" s="1">
        <v>43978</v>
      </c>
      <c r="B11" t="s">
        <v>7</v>
      </c>
      <c r="C11" t="s">
        <v>14</v>
      </c>
      <c r="D11" t="s">
        <v>4</v>
      </c>
      <c r="E11" s="3">
        <v>1992</v>
      </c>
      <c r="F11" s="6">
        <v>2.0833333333333332E-2</v>
      </c>
      <c r="G11" s="6">
        <v>0.85416666666666663</v>
      </c>
      <c r="H11" s="3">
        <f>E11*2</f>
        <v>3984</v>
      </c>
      <c r="I11">
        <v>2020</v>
      </c>
    </row>
    <row r="12" spans="1:10" x14ac:dyDescent="0.25">
      <c r="A12" s="1">
        <v>43978</v>
      </c>
      <c r="B12" t="s">
        <v>6</v>
      </c>
      <c r="C12" t="s">
        <v>42</v>
      </c>
      <c r="D12" t="s">
        <v>43</v>
      </c>
      <c r="E12" s="3">
        <v>2092</v>
      </c>
      <c r="F12" s="6">
        <v>0.41666666666666669</v>
      </c>
      <c r="G12" s="6">
        <v>0.91666666666666663</v>
      </c>
      <c r="H12">
        <v>0</v>
      </c>
      <c r="I12">
        <v>2020</v>
      </c>
      <c r="J12" t="s">
        <v>55</v>
      </c>
    </row>
    <row r="13" spans="1:10" x14ac:dyDescent="0.25">
      <c r="A13" s="1">
        <v>43978</v>
      </c>
      <c r="B13" t="s">
        <v>8</v>
      </c>
      <c r="C13" t="s">
        <v>62</v>
      </c>
      <c r="D13" t="str">
        <f>VLOOKUP(C13,Table1[],2)</f>
        <v>Windstar</v>
      </c>
      <c r="E13" s="3">
        <f>VLOOKUP(C13,Table1[],3)</f>
        <v>212</v>
      </c>
      <c r="F13" s="6">
        <v>0.29166666666666669</v>
      </c>
      <c r="G13" s="6">
        <v>0.83333333333333337</v>
      </c>
      <c r="H13" s="3">
        <f t="shared" ref="H13:H23" si="0">E13*2</f>
        <v>424</v>
      </c>
      <c r="I13">
        <v>2020</v>
      </c>
    </row>
    <row r="14" spans="1:10" x14ac:dyDescent="0.25">
      <c r="A14" s="1">
        <v>43980</v>
      </c>
      <c r="B14" t="s">
        <v>8</v>
      </c>
      <c r="C14" t="s">
        <v>12</v>
      </c>
      <c r="D14" t="str">
        <f>VLOOKUP(C14,Table1[],2)</f>
        <v>Celebrity</v>
      </c>
      <c r="E14" s="3">
        <f>VLOOKUP(C14,Table1[],3)</f>
        <v>2038</v>
      </c>
      <c r="F14" s="6">
        <v>0.20833333333333334</v>
      </c>
      <c r="G14" s="6">
        <v>0.83333333333333337</v>
      </c>
      <c r="H14" s="3">
        <f t="shared" si="0"/>
        <v>4076</v>
      </c>
      <c r="I14">
        <v>2020</v>
      </c>
    </row>
    <row r="15" spans="1:10" x14ac:dyDescent="0.25">
      <c r="A15" s="1">
        <v>43980</v>
      </c>
      <c r="B15" t="s">
        <v>8</v>
      </c>
      <c r="C15" t="s">
        <v>37</v>
      </c>
      <c r="D15" t="str">
        <f>VLOOKUP(C15,Table1[],2)</f>
        <v>Viking Ocean Cruises</v>
      </c>
      <c r="E15" s="3">
        <f>VLOOKUP(C15,Table1[],3)</f>
        <v>930</v>
      </c>
      <c r="F15" s="6">
        <v>0.33333333333333331</v>
      </c>
      <c r="G15" s="6">
        <v>0.66666666666666663</v>
      </c>
      <c r="H15" s="3">
        <f t="shared" si="0"/>
        <v>1860</v>
      </c>
      <c r="I15">
        <v>2020</v>
      </c>
    </row>
    <row r="16" spans="1:10" x14ac:dyDescent="0.25">
      <c r="A16" s="1">
        <v>43981</v>
      </c>
      <c r="B16" t="s">
        <v>7</v>
      </c>
      <c r="C16" t="s">
        <v>59</v>
      </c>
      <c r="D16" t="s">
        <v>4</v>
      </c>
      <c r="E16" s="3">
        <v>2600</v>
      </c>
      <c r="F16" s="6">
        <v>2.0833333333333332E-2</v>
      </c>
      <c r="G16" s="6">
        <v>0.85416666666666663</v>
      </c>
      <c r="H16" s="3">
        <f t="shared" si="0"/>
        <v>5200</v>
      </c>
      <c r="I16">
        <v>2020</v>
      </c>
    </row>
    <row r="17" spans="1:10" x14ac:dyDescent="0.25">
      <c r="A17" s="1">
        <v>43982</v>
      </c>
      <c r="B17" t="s">
        <v>8</v>
      </c>
      <c r="C17" t="s">
        <v>11</v>
      </c>
      <c r="D17" t="str">
        <f>VLOOKUP(C17,Table1[],2)</f>
        <v>Holland America</v>
      </c>
      <c r="E17" s="3">
        <f>VLOOKUP(C17,Table1[],3)</f>
        <v>1924</v>
      </c>
      <c r="F17" s="6">
        <v>0.20833333333333334</v>
      </c>
      <c r="G17" s="6">
        <v>0.875</v>
      </c>
      <c r="H17" s="3">
        <f t="shared" si="0"/>
        <v>3848</v>
      </c>
      <c r="I17">
        <v>2020</v>
      </c>
    </row>
    <row r="18" spans="1:10" x14ac:dyDescent="0.25">
      <c r="A18" s="1">
        <v>43983</v>
      </c>
      <c r="B18" t="s">
        <v>8</v>
      </c>
      <c r="C18" t="s">
        <v>18</v>
      </c>
      <c r="D18" t="str">
        <f>VLOOKUP(C18,Table1[],2)</f>
        <v>Norwegian</v>
      </c>
      <c r="E18" s="3">
        <f>VLOOKUP(C18,Table1[],3)</f>
        <v>2376</v>
      </c>
      <c r="F18" s="6">
        <v>0.20833333333333334</v>
      </c>
      <c r="G18" s="6">
        <v>0.875</v>
      </c>
      <c r="H18" s="3">
        <f t="shared" si="0"/>
        <v>4752</v>
      </c>
      <c r="I18">
        <v>2020</v>
      </c>
    </row>
    <row r="19" spans="1:10" x14ac:dyDescent="0.25">
      <c r="A19" s="1">
        <v>43985</v>
      </c>
      <c r="B19" t="s">
        <v>7</v>
      </c>
      <c r="C19" t="s">
        <v>58</v>
      </c>
      <c r="D19" t="s">
        <v>4</v>
      </c>
      <c r="E19" s="3">
        <v>685</v>
      </c>
      <c r="F19" s="6">
        <v>2.0833333333333332E-2</v>
      </c>
      <c r="G19" s="6">
        <v>0.85416666666666663</v>
      </c>
      <c r="H19" s="3">
        <f t="shared" si="0"/>
        <v>1370</v>
      </c>
      <c r="I19">
        <v>2020</v>
      </c>
    </row>
    <row r="20" spans="1:10" x14ac:dyDescent="0.25">
      <c r="A20" s="1">
        <v>43986</v>
      </c>
      <c r="B20" t="s">
        <v>8</v>
      </c>
      <c r="C20" t="s">
        <v>38</v>
      </c>
      <c r="D20" t="str">
        <f>VLOOKUP(C20,Table1[],2)</f>
        <v>Silversea</v>
      </c>
      <c r="E20" s="3">
        <f>VLOOKUP(C20,Table1[],3)</f>
        <v>596</v>
      </c>
      <c r="F20" s="6">
        <v>0.29166666666666669</v>
      </c>
      <c r="G20" s="6">
        <v>0.79166666666666663</v>
      </c>
      <c r="H20" s="3">
        <f t="shared" si="0"/>
        <v>1192</v>
      </c>
      <c r="I20">
        <v>2020</v>
      </c>
    </row>
    <row r="21" spans="1:10" x14ac:dyDescent="0.25">
      <c r="A21" s="1">
        <v>43987</v>
      </c>
      <c r="B21" t="s">
        <v>8</v>
      </c>
      <c r="C21" t="s">
        <v>68</v>
      </c>
      <c r="D21" t="str">
        <f>VLOOKUP(C21,Table1[],2)</f>
        <v>Royal Caribbean</v>
      </c>
      <c r="E21" s="3">
        <f>VLOOKUP(C21,Table1[],3)</f>
        <v>2100</v>
      </c>
      <c r="F21" s="6">
        <v>0.20833333333333334</v>
      </c>
      <c r="G21" s="6">
        <v>0.83333333333333337</v>
      </c>
      <c r="H21" s="3">
        <f t="shared" si="0"/>
        <v>4200</v>
      </c>
      <c r="I21">
        <v>2020</v>
      </c>
    </row>
    <row r="22" spans="1:10" x14ac:dyDescent="0.25">
      <c r="A22" s="1">
        <v>43988</v>
      </c>
      <c r="B22" t="s">
        <v>7</v>
      </c>
      <c r="C22" t="s">
        <v>34</v>
      </c>
      <c r="D22" t="s">
        <v>4</v>
      </c>
      <c r="E22" s="3">
        <v>3560</v>
      </c>
      <c r="F22" s="6">
        <v>2.0833333333333332E-2</v>
      </c>
      <c r="G22" s="6">
        <v>0.85416666666666663</v>
      </c>
      <c r="H22" s="3">
        <f t="shared" si="0"/>
        <v>7120</v>
      </c>
      <c r="I22">
        <v>2020</v>
      </c>
    </row>
    <row r="23" spans="1:10" x14ac:dyDescent="0.25">
      <c r="A23" s="1">
        <v>43989</v>
      </c>
      <c r="B23" t="s">
        <v>8</v>
      </c>
      <c r="C23" t="s">
        <v>10</v>
      </c>
      <c r="D23" t="str">
        <f>VLOOKUP(C23,Table1[],2)</f>
        <v>Holland America</v>
      </c>
      <c r="E23" s="3">
        <f>VLOOKUP(C23,Table1[],3)</f>
        <v>1848</v>
      </c>
      <c r="F23" s="6">
        <v>0.1875</v>
      </c>
      <c r="G23" s="6">
        <v>0.83333333333333337</v>
      </c>
      <c r="H23" s="3">
        <f t="shared" si="0"/>
        <v>3696</v>
      </c>
      <c r="I23">
        <v>2020</v>
      </c>
    </row>
    <row r="24" spans="1:10" x14ac:dyDescent="0.25">
      <c r="A24" s="1">
        <v>43990</v>
      </c>
      <c r="B24" t="s">
        <v>6</v>
      </c>
      <c r="C24" t="s">
        <v>44</v>
      </c>
      <c r="D24" t="s">
        <v>30</v>
      </c>
      <c r="E24" s="3">
        <v>1266</v>
      </c>
      <c r="F24" s="6">
        <v>0.41666666666666669</v>
      </c>
      <c r="G24" s="6">
        <v>0.91666666666666663</v>
      </c>
      <c r="H24">
        <v>0</v>
      </c>
      <c r="I24">
        <v>2020</v>
      </c>
      <c r="J24" t="s">
        <v>55</v>
      </c>
    </row>
    <row r="25" spans="1:10" x14ac:dyDescent="0.25">
      <c r="A25" s="1">
        <v>43992</v>
      </c>
      <c r="B25" t="s">
        <v>7</v>
      </c>
      <c r="C25" t="s">
        <v>14</v>
      </c>
      <c r="D25" t="s">
        <v>4</v>
      </c>
      <c r="E25" s="3">
        <v>1992</v>
      </c>
      <c r="F25" s="6">
        <v>2.0833333333333332E-2</v>
      </c>
      <c r="G25" s="6">
        <v>0.85416666666666663</v>
      </c>
      <c r="H25" s="3">
        <f t="shared" ref="H25:H30" si="1">E25*2</f>
        <v>3984</v>
      </c>
      <c r="I25">
        <v>2020</v>
      </c>
    </row>
    <row r="26" spans="1:10" x14ac:dyDescent="0.25">
      <c r="A26" s="1">
        <v>43992</v>
      </c>
      <c r="B26" t="s">
        <v>8</v>
      </c>
      <c r="C26" t="s">
        <v>48</v>
      </c>
      <c r="D26" t="str">
        <f>VLOOKUP(C26,Table1[],2)</f>
        <v>Oceania</v>
      </c>
      <c r="E26" s="3">
        <f>VLOOKUP(C26,Table1[],3)</f>
        <v>700</v>
      </c>
      <c r="F26" s="6">
        <v>0.25</v>
      </c>
      <c r="G26" s="6">
        <v>0.75</v>
      </c>
      <c r="H26" s="3">
        <f t="shared" si="1"/>
        <v>1400</v>
      </c>
      <c r="I26">
        <v>2020</v>
      </c>
    </row>
    <row r="27" spans="1:10" x14ac:dyDescent="0.25">
      <c r="A27" s="1">
        <v>43994</v>
      </c>
      <c r="B27" t="s">
        <v>8</v>
      </c>
      <c r="C27" t="s">
        <v>12</v>
      </c>
      <c r="D27" t="str">
        <f>VLOOKUP(C27,Table1[],2)</f>
        <v>Celebrity</v>
      </c>
      <c r="E27" s="3">
        <f>VLOOKUP(C27,Table1[],3)</f>
        <v>2038</v>
      </c>
      <c r="F27" s="6">
        <v>0.20833333333333334</v>
      </c>
      <c r="G27" s="6">
        <v>0.83333333333333337</v>
      </c>
      <c r="H27" s="3">
        <f t="shared" si="1"/>
        <v>4076</v>
      </c>
      <c r="I27">
        <v>2020</v>
      </c>
    </row>
    <row r="28" spans="1:10" x14ac:dyDescent="0.25">
      <c r="A28" s="1">
        <v>43994</v>
      </c>
      <c r="B28" t="s">
        <v>8</v>
      </c>
      <c r="C28" t="s">
        <v>63</v>
      </c>
      <c r="D28" t="str">
        <f>VLOOKUP(C28,Table1[],2)</f>
        <v>Hurtigruten</v>
      </c>
      <c r="E28" s="3">
        <f>VLOOKUP(C28,Table1[],3)</f>
        <v>530</v>
      </c>
      <c r="F28" s="6">
        <v>0.25</v>
      </c>
      <c r="G28" s="6">
        <v>0.83333333333333337</v>
      </c>
      <c r="H28" s="3">
        <f t="shared" si="1"/>
        <v>1060</v>
      </c>
      <c r="I28">
        <v>2020</v>
      </c>
    </row>
    <row r="29" spans="1:10" x14ac:dyDescent="0.25">
      <c r="A29" s="1">
        <v>43995</v>
      </c>
      <c r="B29" t="s">
        <v>7</v>
      </c>
      <c r="C29" t="s">
        <v>59</v>
      </c>
      <c r="D29" t="s">
        <v>4</v>
      </c>
      <c r="E29" s="3">
        <v>2600</v>
      </c>
      <c r="F29" s="6">
        <v>2.0833333333333332E-2</v>
      </c>
      <c r="G29" s="6">
        <v>0.85416666666666663</v>
      </c>
      <c r="H29" s="3">
        <f t="shared" si="1"/>
        <v>5200</v>
      </c>
      <c r="I29">
        <v>2020</v>
      </c>
    </row>
    <row r="30" spans="1:10" x14ac:dyDescent="0.25">
      <c r="A30" s="1">
        <v>43996</v>
      </c>
      <c r="B30" t="s">
        <v>8</v>
      </c>
      <c r="C30" t="s">
        <v>11</v>
      </c>
      <c r="D30" t="str">
        <f>VLOOKUP(C30,Table1[],2)</f>
        <v>Holland America</v>
      </c>
      <c r="E30" s="3">
        <f>VLOOKUP(C30,Table1[],3)</f>
        <v>1924</v>
      </c>
      <c r="F30" s="6">
        <v>0.20833333333333334</v>
      </c>
      <c r="G30" s="6">
        <v>0.875</v>
      </c>
      <c r="H30" s="3">
        <f t="shared" si="1"/>
        <v>3848</v>
      </c>
      <c r="I30">
        <v>2020</v>
      </c>
    </row>
    <row r="31" spans="1:10" x14ac:dyDescent="0.25">
      <c r="A31" s="1">
        <v>43996</v>
      </c>
      <c r="B31" t="s">
        <v>8</v>
      </c>
      <c r="C31" t="s">
        <v>37</v>
      </c>
      <c r="D31" t="str">
        <f>VLOOKUP(C31,Table1[],2)</f>
        <v>Viking Ocean Cruises</v>
      </c>
      <c r="E31" s="3">
        <f>VLOOKUP(C31,Table1[],3)</f>
        <v>930</v>
      </c>
      <c r="F31" s="6">
        <v>0.33333333333333331</v>
      </c>
      <c r="G31" s="6" t="s">
        <v>50</v>
      </c>
      <c r="H31" s="3">
        <v>930</v>
      </c>
      <c r="I31">
        <v>2020</v>
      </c>
    </row>
    <row r="32" spans="1:10" x14ac:dyDescent="0.25">
      <c r="A32" s="1">
        <v>43996</v>
      </c>
      <c r="B32" t="s">
        <v>8</v>
      </c>
      <c r="C32" t="s">
        <v>51</v>
      </c>
      <c r="D32" t="str">
        <f>VLOOKUP(C32,Table1[],2)</f>
        <v>V-Ship Leisure</v>
      </c>
      <c r="E32" s="3">
        <f>VLOOKUP(C32,Table1[],3)</f>
        <v>110</v>
      </c>
      <c r="F32" s="6">
        <v>0.33333333333333331</v>
      </c>
      <c r="G32" s="6" t="s">
        <v>50</v>
      </c>
      <c r="H32" s="3">
        <f>E32*2</f>
        <v>220</v>
      </c>
      <c r="I32">
        <v>2020</v>
      </c>
    </row>
    <row r="33" spans="1:14" x14ac:dyDescent="0.25">
      <c r="A33" s="1">
        <v>43997</v>
      </c>
      <c r="B33" t="s">
        <v>8</v>
      </c>
      <c r="C33" t="s">
        <v>18</v>
      </c>
      <c r="D33" t="str">
        <f>VLOOKUP(C33,Table1[],2)</f>
        <v>Norwegian</v>
      </c>
      <c r="E33" s="3">
        <f>VLOOKUP(C33,Table1[],3)</f>
        <v>2376</v>
      </c>
      <c r="F33" s="6">
        <v>0.20833333333333334</v>
      </c>
      <c r="G33" s="6">
        <v>0.875</v>
      </c>
      <c r="H33" s="3">
        <f>E33*2</f>
        <v>4752</v>
      </c>
      <c r="I33">
        <v>2020</v>
      </c>
    </row>
    <row r="34" spans="1:14" x14ac:dyDescent="0.25">
      <c r="A34" s="1">
        <v>43998</v>
      </c>
      <c r="B34" t="s">
        <v>8</v>
      </c>
      <c r="C34" t="s">
        <v>37</v>
      </c>
      <c r="D34" t="str">
        <f>VLOOKUP(C34,Table1[],2)</f>
        <v>Viking Ocean Cruises</v>
      </c>
      <c r="E34" s="3">
        <f>VLOOKUP(C34,Table1[],3)</f>
        <v>930</v>
      </c>
      <c r="F34" s="6" t="s">
        <v>50</v>
      </c>
      <c r="G34" s="6">
        <v>0.70833333333333337</v>
      </c>
      <c r="H34" s="3">
        <v>930</v>
      </c>
      <c r="I34">
        <v>2020</v>
      </c>
    </row>
    <row r="35" spans="1:14" x14ac:dyDescent="0.25">
      <c r="A35" s="1">
        <v>43999</v>
      </c>
      <c r="B35" t="s">
        <v>7</v>
      </c>
      <c r="C35" t="s">
        <v>58</v>
      </c>
      <c r="D35" t="s">
        <v>4</v>
      </c>
      <c r="E35" s="3">
        <v>685</v>
      </c>
      <c r="F35" s="6">
        <v>2.0833333333333332E-2</v>
      </c>
      <c r="G35" s="6">
        <v>0.85416666666666663</v>
      </c>
      <c r="H35" s="3">
        <f t="shared" ref="H35:H40" si="2">E35*2</f>
        <v>1370</v>
      </c>
      <c r="I35">
        <v>2020</v>
      </c>
    </row>
    <row r="36" spans="1:14" x14ac:dyDescent="0.25">
      <c r="A36" s="1">
        <v>44000</v>
      </c>
      <c r="B36" t="s">
        <v>8</v>
      </c>
      <c r="C36" t="s">
        <v>38</v>
      </c>
      <c r="D36" t="str">
        <f>VLOOKUP(C36,Table1[],2)</f>
        <v>Silversea</v>
      </c>
      <c r="E36" s="3">
        <f>VLOOKUP(C36,Table1[],3)</f>
        <v>596</v>
      </c>
      <c r="F36" s="6">
        <v>0.29166666666666669</v>
      </c>
      <c r="G36" s="6">
        <v>0.79166666666666663</v>
      </c>
      <c r="H36" s="3">
        <f t="shared" si="2"/>
        <v>1192</v>
      </c>
      <c r="I36">
        <v>2020</v>
      </c>
    </row>
    <row r="37" spans="1:14" x14ac:dyDescent="0.25">
      <c r="A37" s="1">
        <v>44001</v>
      </c>
      <c r="B37" t="s">
        <v>8</v>
      </c>
      <c r="C37" t="s">
        <v>68</v>
      </c>
      <c r="D37" t="str">
        <f>VLOOKUP(C37,Table1[],2)</f>
        <v>Royal Caribbean</v>
      </c>
      <c r="E37" s="3">
        <f>VLOOKUP(C37,Table1[],3)</f>
        <v>2100</v>
      </c>
      <c r="F37" s="6">
        <v>0.20833333333333334</v>
      </c>
      <c r="G37" s="6">
        <v>0.83333333333333337</v>
      </c>
      <c r="H37" s="3">
        <f t="shared" si="2"/>
        <v>4200</v>
      </c>
      <c r="I37">
        <v>2020</v>
      </c>
    </row>
    <row r="38" spans="1:14" x14ac:dyDescent="0.25">
      <c r="A38" s="1">
        <v>44001</v>
      </c>
      <c r="B38" t="s">
        <v>8</v>
      </c>
      <c r="C38" t="s">
        <v>62</v>
      </c>
      <c r="D38" t="str">
        <f>VLOOKUP(C38,Table1[],2)</f>
        <v>Windstar</v>
      </c>
      <c r="E38" s="3">
        <f>VLOOKUP(C38,Table1[],3)</f>
        <v>212</v>
      </c>
      <c r="F38" s="6">
        <v>0.29166666666666669</v>
      </c>
      <c r="G38" s="6">
        <v>0.83333333333333337</v>
      </c>
      <c r="H38" s="3">
        <f t="shared" si="2"/>
        <v>424</v>
      </c>
      <c r="I38">
        <v>2020</v>
      </c>
    </row>
    <row r="39" spans="1:14" x14ac:dyDescent="0.25">
      <c r="A39" s="1">
        <v>44002</v>
      </c>
      <c r="B39" t="s">
        <v>7</v>
      </c>
      <c r="C39" t="s">
        <v>34</v>
      </c>
      <c r="D39" t="s">
        <v>4</v>
      </c>
      <c r="E39" s="3">
        <v>3560</v>
      </c>
      <c r="F39" s="6">
        <v>2.0833333333333332E-2</v>
      </c>
      <c r="G39" s="6">
        <v>0.85416666666666663</v>
      </c>
      <c r="H39" s="3">
        <f t="shared" si="2"/>
        <v>7120</v>
      </c>
      <c r="I39">
        <v>2020</v>
      </c>
    </row>
    <row r="40" spans="1:14" x14ac:dyDescent="0.25">
      <c r="A40" s="1">
        <v>44003</v>
      </c>
      <c r="B40" t="s">
        <v>8</v>
      </c>
      <c r="C40" t="s">
        <v>10</v>
      </c>
      <c r="D40" t="str">
        <f>VLOOKUP(C40,Table1[],2)</f>
        <v>Holland America</v>
      </c>
      <c r="E40" s="3">
        <f>VLOOKUP(C40,Table1[],3)</f>
        <v>1848</v>
      </c>
      <c r="F40" s="6">
        <v>0.1875</v>
      </c>
      <c r="G40" s="6">
        <v>0.83333333333333337</v>
      </c>
      <c r="H40" s="3">
        <f t="shared" si="2"/>
        <v>3696</v>
      </c>
      <c r="I40">
        <v>2020</v>
      </c>
    </row>
    <row r="41" spans="1:14" x14ac:dyDescent="0.25">
      <c r="A41" s="1">
        <v>44004</v>
      </c>
      <c r="B41" t="s">
        <v>6</v>
      </c>
      <c r="C41" t="s">
        <v>44</v>
      </c>
      <c r="D41" t="s">
        <v>30</v>
      </c>
      <c r="E41" s="3">
        <v>1266</v>
      </c>
      <c r="F41" s="6">
        <v>0.41666666666666669</v>
      </c>
      <c r="G41" s="6">
        <v>0.91666666666666663</v>
      </c>
      <c r="H41">
        <v>0</v>
      </c>
      <c r="I41">
        <v>2020</v>
      </c>
      <c r="J41" t="s">
        <v>55</v>
      </c>
      <c r="L41" t="s">
        <v>1</v>
      </c>
      <c r="M41" t="s">
        <v>3</v>
      </c>
      <c r="N41" t="s">
        <v>33</v>
      </c>
    </row>
    <row r="42" spans="1:14" x14ac:dyDescent="0.25">
      <c r="A42" s="1">
        <v>44006</v>
      </c>
      <c r="B42" t="s">
        <v>7</v>
      </c>
      <c r="C42" t="s">
        <v>14</v>
      </c>
      <c r="D42" t="s">
        <v>4</v>
      </c>
      <c r="E42" s="3">
        <v>1992</v>
      </c>
      <c r="F42" s="6">
        <v>2.0833333333333332E-2</v>
      </c>
      <c r="G42" s="6">
        <v>0.85416666666666663</v>
      </c>
      <c r="H42" s="3">
        <f>E42*2</f>
        <v>3984</v>
      </c>
      <c r="I42">
        <v>2020</v>
      </c>
      <c r="L42" t="s">
        <v>52</v>
      </c>
      <c r="M42" t="s">
        <v>53</v>
      </c>
      <c r="N42">
        <v>960</v>
      </c>
    </row>
    <row r="43" spans="1:14" x14ac:dyDescent="0.25">
      <c r="A43" s="1">
        <v>44006</v>
      </c>
      <c r="B43" t="s">
        <v>8</v>
      </c>
      <c r="C43" t="s">
        <v>19</v>
      </c>
      <c r="D43" t="str">
        <f>VLOOKUP(C43,Table1[],2)</f>
        <v>Regent</v>
      </c>
      <c r="E43" s="3">
        <f>VLOOKUP(C43,Table1[],3)</f>
        <v>700</v>
      </c>
      <c r="F43" s="6">
        <v>0.25</v>
      </c>
      <c r="G43" s="6">
        <v>0.70833333333333337</v>
      </c>
      <c r="H43" s="3">
        <f>E43*2</f>
        <v>1400</v>
      </c>
      <c r="I43">
        <v>2020</v>
      </c>
      <c r="L43" t="s">
        <v>46</v>
      </c>
      <c r="M43" t="s">
        <v>47</v>
      </c>
      <c r="N43">
        <v>697</v>
      </c>
    </row>
    <row r="44" spans="1:14" x14ac:dyDescent="0.25">
      <c r="A44" s="1">
        <v>44007</v>
      </c>
      <c r="B44" t="s">
        <v>8</v>
      </c>
      <c r="C44" t="s">
        <v>69</v>
      </c>
      <c r="D44" t="str">
        <f>VLOOKUP(C44,Table1[],2)</f>
        <v>Oceania</v>
      </c>
      <c r="E44" s="3">
        <f>VLOOKUP(C44,Table1[],3)</f>
        <v>684</v>
      </c>
      <c r="F44" s="6">
        <v>0.29166666666666669</v>
      </c>
      <c r="G44" s="6">
        <v>0.70833333333333337</v>
      </c>
      <c r="H44" s="3">
        <f>E44*0</f>
        <v>0</v>
      </c>
      <c r="I44">
        <v>2020</v>
      </c>
      <c r="L44" t="s">
        <v>60</v>
      </c>
      <c r="M44" t="s">
        <v>61</v>
      </c>
      <c r="N44">
        <v>166</v>
      </c>
    </row>
    <row r="45" spans="1:14" x14ac:dyDescent="0.25">
      <c r="A45" s="1">
        <v>44008</v>
      </c>
      <c r="B45" t="s">
        <v>8</v>
      </c>
      <c r="C45" t="s">
        <v>12</v>
      </c>
      <c r="D45" t="str">
        <f>VLOOKUP(C45,Table1[],2)</f>
        <v>Celebrity</v>
      </c>
      <c r="E45" s="3">
        <f>VLOOKUP(C45,Table1[],3)</f>
        <v>2038</v>
      </c>
      <c r="F45" s="6">
        <v>0.20833333333333334</v>
      </c>
      <c r="G45" s="6">
        <v>0.83333333333333337</v>
      </c>
      <c r="H45" s="3">
        <f t="shared" ref="H45:H53" si="3">E45*2</f>
        <v>4076</v>
      </c>
      <c r="I45">
        <v>2020</v>
      </c>
      <c r="L45" t="s">
        <v>14</v>
      </c>
      <c r="M45" t="s">
        <v>4</v>
      </c>
      <c r="N45">
        <v>1992</v>
      </c>
    </row>
    <row r="46" spans="1:14" x14ac:dyDescent="0.25">
      <c r="A46" s="1">
        <v>44009</v>
      </c>
      <c r="B46" t="s">
        <v>7</v>
      </c>
      <c r="C46" t="s">
        <v>59</v>
      </c>
      <c r="D46" t="s">
        <v>4</v>
      </c>
      <c r="E46" s="3">
        <v>2600</v>
      </c>
      <c r="F46" s="6">
        <v>2.0833333333333332E-2</v>
      </c>
      <c r="G46" s="6">
        <v>0.85416666666666663</v>
      </c>
      <c r="H46" s="3">
        <f t="shared" si="3"/>
        <v>5200</v>
      </c>
      <c r="I46">
        <v>2020</v>
      </c>
      <c r="L46" t="s">
        <v>16</v>
      </c>
      <c r="M46" t="s">
        <v>5</v>
      </c>
      <c r="N46">
        <v>900</v>
      </c>
    </row>
    <row r="47" spans="1:14" x14ac:dyDescent="0.25">
      <c r="A47" s="1">
        <v>44010</v>
      </c>
      <c r="B47" t="s">
        <v>8</v>
      </c>
      <c r="C47" t="s">
        <v>11</v>
      </c>
      <c r="D47" t="str">
        <f>VLOOKUP(C47,Table1[],2)</f>
        <v>Holland America</v>
      </c>
      <c r="E47" s="3">
        <f>VLOOKUP(C47,Table1[],3)</f>
        <v>1924</v>
      </c>
      <c r="F47" s="6">
        <v>0.20833333333333334</v>
      </c>
      <c r="G47" s="6">
        <v>0.875</v>
      </c>
      <c r="H47" s="3">
        <f t="shared" si="3"/>
        <v>3848</v>
      </c>
      <c r="I47">
        <v>2020</v>
      </c>
      <c r="L47" t="s">
        <v>13</v>
      </c>
      <c r="M47" t="s">
        <v>4</v>
      </c>
      <c r="N47">
        <v>2600</v>
      </c>
    </row>
    <row r="48" spans="1:14" x14ac:dyDescent="0.25">
      <c r="A48" s="1">
        <v>44010</v>
      </c>
      <c r="B48" t="s">
        <v>8</v>
      </c>
      <c r="C48" t="s">
        <v>60</v>
      </c>
      <c r="D48" t="str">
        <f>VLOOKUP(C48,Table1[],2)</f>
        <v>Hapag-Lloyd</v>
      </c>
      <c r="E48" s="3">
        <f>VLOOKUP(C48,Table1[],3)</f>
        <v>166</v>
      </c>
      <c r="F48" s="6">
        <v>0.33333333333333331</v>
      </c>
      <c r="G48" s="6">
        <v>0.75</v>
      </c>
      <c r="H48" s="3">
        <f t="shared" si="3"/>
        <v>332</v>
      </c>
      <c r="I48">
        <v>2020</v>
      </c>
      <c r="L48" t="s">
        <v>59</v>
      </c>
      <c r="M48" t="s">
        <v>4</v>
      </c>
      <c r="N48">
        <v>2600</v>
      </c>
    </row>
    <row r="49" spans="1:14" x14ac:dyDescent="0.25">
      <c r="A49" s="1">
        <v>44011</v>
      </c>
      <c r="B49" t="s">
        <v>8</v>
      </c>
      <c r="C49" t="s">
        <v>18</v>
      </c>
      <c r="D49" t="str">
        <f>VLOOKUP(C49,Table1[],2)</f>
        <v>Norwegian</v>
      </c>
      <c r="E49" s="3">
        <f>VLOOKUP(C49,Table1[],3)</f>
        <v>2376</v>
      </c>
      <c r="F49" s="6">
        <v>0.20833333333333334</v>
      </c>
      <c r="G49" s="6">
        <v>0.875</v>
      </c>
      <c r="H49" s="3">
        <f t="shared" si="3"/>
        <v>4752</v>
      </c>
      <c r="I49">
        <v>2020</v>
      </c>
      <c r="L49" t="s">
        <v>56</v>
      </c>
      <c r="M49" t="s">
        <v>57</v>
      </c>
      <c r="N49">
        <v>240</v>
      </c>
    </row>
    <row r="50" spans="1:14" x14ac:dyDescent="0.25">
      <c r="A50" s="1">
        <v>44013</v>
      </c>
      <c r="B50" t="s">
        <v>7</v>
      </c>
      <c r="C50" t="s">
        <v>58</v>
      </c>
      <c r="D50" t="s">
        <v>4</v>
      </c>
      <c r="E50" s="3">
        <v>685</v>
      </c>
      <c r="F50" s="6">
        <v>2.0833333333333332E-2</v>
      </c>
      <c r="G50" s="6">
        <v>0.85416666666666663</v>
      </c>
      <c r="H50" s="3">
        <f t="shared" si="3"/>
        <v>1370</v>
      </c>
      <c r="I50">
        <v>2020</v>
      </c>
      <c r="L50" t="s">
        <v>69</v>
      </c>
      <c r="M50" t="s">
        <v>49</v>
      </c>
      <c r="N50">
        <v>684</v>
      </c>
    </row>
    <row r="51" spans="1:14" x14ac:dyDescent="0.25">
      <c r="A51" s="1">
        <v>44014</v>
      </c>
      <c r="B51" t="s">
        <v>8</v>
      </c>
      <c r="C51" t="s">
        <v>38</v>
      </c>
      <c r="D51" t="str">
        <f>VLOOKUP(C51,Table1[],2)</f>
        <v>Silversea</v>
      </c>
      <c r="E51" s="3">
        <f>VLOOKUP(C51,Table1[],3)</f>
        <v>596</v>
      </c>
      <c r="F51" s="6">
        <v>0.29166666666666669</v>
      </c>
      <c r="G51" s="6">
        <v>0.79166666666666663</v>
      </c>
      <c r="H51" s="3">
        <f t="shared" si="3"/>
        <v>1192</v>
      </c>
      <c r="I51">
        <v>2020</v>
      </c>
      <c r="L51" t="s">
        <v>15</v>
      </c>
      <c r="M51" t="s">
        <v>4</v>
      </c>
      <c r="N51">
        <v>2214</v>
      </c>
    </row>
    <row r="52" spans="1:14" x14ac:dyDescent="0.25">
      <c r="A52" s="1">
        <v>44015</v>
      </c>
      <c r="B52" t="s">
        <v>8</v>
      </c>
      <c r="C52" t="s">
        <v>68</v>
      </c>
      <c r="D52" t="str">
        <f>VLOOKUP(C52,Table1[],2)</f>
        <v>Royal Caribbean</v>
      </c>
      <c r="E52" s="3">
        <f>VLOOKUP(C52,Table1[],3)</f>
        <v>2100</v>
      </c>
      <c r="F52" s="6">
        <v>0.20833333333333334</v>
      </c>
      <c r="G52" s="6">
        <v>0.83333333333333337</v>
      </c>
      <c r="H52" s="3">
        <f t="shared" si="3"/>
        <v>4200</v>
      </c>
      <c r="I52">
        <v>2020</v>
      </c>
      <c r="L52" t="s">
        <v>40</v>
      </c>
      <c r="M52" t="s">
        <v>25</v>
      </c>
      <c r="N52">
        <v>264</v>
      </c>
    </row>
    <row r="53" spans="1:14" x14ac:dyDescent="0.25">
      <c r="A53" s="1">
        <v>44016</v>
      </c>
      <c r="B53" t="s">
        <v>7</v>
      </c>
      <c r="C53" t="s">
        <v>34</v>
      </c>
      <c r="D53" t="s">
        <v>4</v>
      </c>
      <c r="E53" s="3">
        <v>3560</v>
      </c>
      <c r="F53" s="6">
        <v>2.0833333333333332E-2</v>
      </c>
      <c r="G53" s="6">
        <v>0.85416666666666663</v>
      </c>
      <c r="H53" s="3">
        <f t="shared" si="3"/>
        <v>7120</v>
      </c>
      <c r="I53">
        <v>2020</v>
      </c>
    </row>
    <row r="54" spans="1:14" x14ac:dyDescent="0.25">
      <c r="A54" s="1">
        <v>44016</v>
      </c>
      <c r="B54" t="s">
        <v>8</v>
      </c>
      <c r="C54" t="s">
        <v>37</v>
      </c>
      <c r="D54" t="str">
        <f>VLOOKUP(C54,Table1[],2)</f>
        <v>Viking Ocean Cruises</v>
      </c>
      <c r="E54" s="3">
        <f>VLOOKUP(C54,Table1[],3)</f>
        <v>930</v>
      </c>
      <c r="F54" s="6">
        <v>0.33333333333333331</v>
      </c>
      <c r="G54" s="6" t="s">
        <v>50</v>
      </c>
      <c r="H54" s="3">
        <v>930</v>
      </c>
      <c r="I54">
        <v>2020</v>
      </c>
      <c r="L54" t="s">
        <v>44</v>
      </c>
      <c r="M54" t="s">
        <v>30</v>
      </c>
      <c r="N54">
        <v>1266</v>
      </c>
    </row>
    <row r="55" spans="1:14" x14ac:dyDescent="0.25">
      <c r="A55" s="1">
        <v>44017</v>
      </c>
      <c r="B55" t="s">
        <v>8</v>
      </c>
      <c r="C55" t="s">
        <v>10</v>
      </c>
      <c r="D55" t="str">
        <f>VLOOKUP(C55,Table1[],2)</f>
        <v>Holland America</v>
      </c>
      <c r="E55" s="3">
        <f>VLOOKUP(C55,Table1[],3)</f>
        <v>1848</v>
      </c>
      <c r="F55" s="6">
        <v>0.1875</v>
      </c>
      <c r="G55" s="6">
        <v>0.83333333333333337</v>
      </c>
      <c r="H55" s="3">
        <f>E55*2</f>
        <v>3696</v>
      </c>
      <c r="I55">
        <v>2020</v>
      </c>
      <c r="L55" t="s">
        <v>12</v>
      </c>
      <c r="M55" t="s">
        <v>26</v>
      </c>
      <c r="N55">
        <v>2038</v>
      </c>
    </row>
    <row r="56" spans="1:14" x14ac:dyDescent="0.25">
      <c r="A56" s="1">
        <v>44018</v>
      </c>
      <c r="B56" t="s">
        <v>6</v>
      </c>
      <c r="C56" t="s">
        <v>44</v>
      </c>
      <c r="D56" t="s">
        <v>30</v>
      </c>
      <c r="E56" s="3">
        <v>1266</v>
      </c>
      <c r="F56" s="6">
        <v>0.41666666666666669</v>
      </c>
      <c r="G56" s="6">
        <v>0.91666666666666663</v>
      </c>
      <c r="H56">
        <v>0</v>
      </c>
      <c r="I56">
        <v>2020</v>
      </c>
      <c r="J56" t="s">
        <v>55</v>
      </c>
      <c r="L56" t="s">
        <v>11</v>
      </c>
      <c r="M56" t="s">
        <v>30</v>
      </c>
      <c r="N56">
        <v>1924</v>
      </c>
    </row>
    <row r="57" spans="1:14" x14ac:dyDescent="0.25">
      <c r="A57" s="1">
        <v>44018</v>
      </c>
      <c r="B57" t="s">
        <v>8</v>
      </c>
      <c r="C57" t="s">
        <v>22</v>
      </c>
      <c r="D57" t="str">
        <f>VLOOKUP(C57,Table1[],2)</f>
        <v>Seabourn</v>
      </c>
      <c r="E57" s="3">
        <f>VLOOKUP(C57,Table1[],3)</f>
        <v>450</v>
      </c>
      <c r="F57" s="6">
        <v>0.29166666666666669</v>
      </c>
      <c r="G57" s="6">
        <v>0.83333333333333337</v>
      </c>
      <c r="H57" s="3">
        <f>E57*2</f>
        <v>900</v>
      </c>
      <c r="I57">
        <v>2020</v>
      </c>
      <c r="L57" t="s">
        <v>18</v>
      </c>
      <c r="M57" t="s">
        <v>9</v>
      </c>
      <c r="N57">
        <v>2376</v>
      </c>
    </row>
    <row r="58" spans="1:14" x14ac:dyDescent="0.25">
      <c r="A58" s="1">
        <v>44018</v>
      </c>
      <c r="B58" t="s">
        <v>8</v>
      </c>
      <c r="C58" t="s">
        <v>37</v>
      </c>
      <c r="D58" t="str">
        <f>VLOOKUP(C58,Table1[],2)</f>
        <v>Viking Ocean Cruises</v>
      </c>
      <c r="E58" s="3">
        <f>VLOOKUP(C58,Table1[],3)</f>
        <v>930</v>
      </c>
      <c r="F58" s="6" t="s">
        <v>50</v>
      </c>
      <c r="G58" s="6">
        <v>0.70833333333333337</v>
      </c>
      <c r="H58" s="3">
        <v>930</v>
      </c>
      <c r="I58">
        <v>2020</v>
      </c>
      <c r="L58" t="s">
        <v>51</v>
      </c>
      <c r="M58" t="s">
        <v>54</v>
      </c>
      <c r="N58">
        <v>110</v>
      </c>
    </row>
    <row r="59" spans="1:14" x14ac:dyDescent="0.25">
      <c r="A59" s="1">
        <v>44020</v>
      </c>
      <c r="B59" t="s">
        <v>7</v>
      </c>
      <c r="C59" t="s">
        <v>14</v>
      </c>
      <c r="D59" t="s">
        <v>4</v>
      </c>
      <c r="E59" s="3">
        <v>1992</v>
      </c>
      <c r="F59" s="6">
        <v>2.0833333333333332E-2</v>
      </c>
      <c r="G59" s="6">
        <v>0.85416666666666663</v>
      </c>
      <c r="H59" s="3">
        <f t="shared" ref="H59:H66" si="4">E59*2</f>
        <v>3984</v>
      </c>
      <c r="I59">
        <v>2020</v>
      </c>
      <c r="L59" t="s">
        <v>58</v>
      </c>
      <c r="M59" t="s">
        <v>4</v>
      </c>
      <c r="N59">
        <v>685</v>
      </c>
    </row>
    <row r="60" spans="1:14" x14ac:dyDescent="0.25">
      <c r="A60" s="1">
        <v>44020</v>
      </c>
      <c r="B60" t="s">
        <v>8</v>
      </c>
      <c r="C60" t="s">
        <v>19</v>
      </c>
      <c r="D60" t="str">
        <f>VLOOKUP(C60,Table1[],2)</f>
        <v>Regent</v>
      </c>
      <c r="E60" s="3">
        <f>VLOOKUP(C60,Table1[],3)</f>
        <v>700</v>
      </c>
      <c r="F60" s="6">
        <v>0.25</v>
      </c>
      <c r="G60" s="6">
        <v>0.70833333333333337</v>
      </c>
      <c r="H60" s="3">
        <f t="shared" si="4"/>
        <v>1400</v>
      </c>
      <c r="I60">
        <v>2020</v>
      </c>
      <c r="L60" t="s">
        <v>42</v>
      </c>
      <c r="M60" t="s">
        <v>43</v>
      </c>
      <c r="N60">
        <v>2092</v>
      </c>
    </row>
    <row r="61" spans="1:14" x14ac:dyDescent="0.25">
      <c r="A61" s="1">
        <v>44022</v>
      </c>
      <c r="B61" t="s">
        <v>8</v>
      </c>
      <c r="C61" t="s">
        <v>12</v>
      </c>
      <c r="D61" t="str">
        <f>VLOOKUP(C61,Table1[],2)</f>
        <v>Celebrity</v>
      </c>
      <c r="E61" s="3">
        <f>VLOOKUP(C61,Table1[],3)</f>
        <v>2038</v>
      </c>
      <c r="F61" s="6">
        <v>0.20833333333333334</v>
      </c>
      <c r="G61" s="6">
        <v>0.83333333333333337</v>
      </c>
      <c r="H61" s="3">
        <f t="shared" si="4"/>
        <v>4076</v>
      </c>
      <c r="I61">
        <v>2020</v>
      </c>
      <c r="L61" t="s">
        <v>20</v>
      </c>
      <c r="M61" t="s">
        <v>28</v>
      </c>
      <c r="N61">
        <v>2100</v>
      </c>
    </row>
    <row r="62" spans="1:14" x14ac:dyDescent="0.25">
      <c r="A62" s="1">
        <v>44023</v>
      </c>
      <c r="B62" t="s">
        <v>7</v>
      </c>
      <c r="C62" t="s">
        <v>59</v>
      </c>
      <c r="D62" t="s">
        <v>4</v>
      </c>
      <c r="E62" s="3">
        <v>2600</v>
      </c>
      <c r="F62" s="6">
        <v>2.0833333333333332E-2</v>
      </c>
      <c r="G62" s="6">
        <v>0.85416666666666663</v>
      </c>
      <c r="H62" s="3">
        <f t="shared" si="4"/>
        <v>5200</v>
      </c>
      <c r="I62">
        <v>2020</v>
      </c>
      <c r="L62" t="s">
        <v>48</v>
      </c>
      <c r="M62" t="s">
        <v>49</v>
      </c>
      <c r="N62">
        <v>700</v>
      </c>
    </row>
    <row r="63" spans="1:14" x14ac:dyDescent="0.25">
      <c r="A63" s="1">
        <v>44023</v>
      </c>
      <c r="B63" t="s">
        <v>8</v>
      </c>
      <c r="C63" t="s">
        <v>62</v>
      </c>
      <c r="D63" t="str">
        <f>VLOOKUP(C63,Table1[],2)</f>
        <v>Windstar</v>
      </c>
      <c r="E63" s="3">
        <f>VLOOKUP(C63,Table1[],3)</f>
        <v>212</v>
      </c>
      <c r="F63" s="6">
        <v>0.29166666666666669</v>
      </c>
      <c r="G63" s="6">
        <v>0.83333333333333337</v>
      </c>
      <c r="H63" s="3">
        <f t="shared" si="4"/>
        <v>424</v>
      </c>
      <c r="I63">
        <v>2020</v>
      </c>
      <c r="L63" t="s">
        <v>63</v>
      </c>
      <c r="M63" t="s">
        <v>64</v>
      </c>
      <c r="N63">
        <v>530</v>
      </c>
    </row>
    <row r="64" spans="1:14" x14ac:dyDescent="0.25">
      <c r="A64" s="1">
        <v>44024</v>
      </c>
      <c r="B64" t="s">
        <v>8</v>
      </c>
      <c r="C64" t="s">
        <v>11</v>
      </c>
      <c r="D64" t="str">
        <f>VLOOKUP(C64,Table1[],2)</f>
        <v>Holland America</v>
      </c>
      <c r="E64" s="3">
        <f>VLOOKUP(C64,Table1[],3)</f>
        <v>1924</v>
      </c>
      <c r="F64" s="6">
        <v>0.20833333333333334</v>
      </c>
      <c r="G64" s="6">
        <v>0.875</v>
      </c>
      <c r="H64" s="3">
        <f t="shared" si="4"/>
        <v>3848</v>
      </c>
      <c r="I64">
        <v>2020</v>
      </c>
      <c r="L64" t="s">
        <v>34</v>
      </c>
      <c r="M64" t="s">
        <v>4</v>
      </c>
      <c r="N64">
        <v>3560</v>
      </c>
    </row>
    <row r="65" spans="1:14" x14ac:dyDescent="0.25">
      <c r="A65" s="1">
        <v>44025</v>
      </c>
      <c r="B65" t="s">
        <v>8</v>
      </c>
      <c r="C65" t="s">
        <v>18</v>
      </c>
      <c r="D65" t="str">
        <f>VLOOKUP(C65,Table1[],2)</f>
        <v>Norwegian</v>
      </c>
      <c r="E65" s="3">
        <f>VLOOKUP(C65,Table1[],3)</f>
        <v>2376</v>
      </c>
      <c r="F65" s="6">
        <v>0.20833333333333334</v>
      </c>
      <c r="G65" s="6">
        <v>0.875</v>
      </c>
      <c r="H65" s="3">
        <f t="shared" si="4"/>
        <v>4752</v>
      </c>
      <c r="I65">
        <v>2020</v>
      </c>
      <c r="L65" t="s">
        <v>65</v>
      </c>
      <c r="M65" t="s">
        <v>66</v>
      </c>
      <c r="N65">
        <v>228</v>
      </c>
    </row>
    <row r="66" spans="1:14" x14ac:dyDescent="0.25">
      <c r="A66" s="1">
        <v>44025</v>
      </c>
      <c r="B66" t="s">
        <v>8</v>
      </c>
      <c r="C66" t="s">
        <v>48</v>
      </c>
      <c r="D66" t="str">
        <f>VLOOKUP(C66,Table1[],2)</f>
        <v>Oceania</v>
      </c>
      <c r="E66" s="3">
        <f>VLOOKUP(C66,Table1[],3)</f>
        <v>700</v>
      </c>
      <c r="F66" s="6">
        <v>0.25</v>
      </c>
      <c r="G66" s="6">
        <v>0.75</v>
      </c>
      <c r="H66" s="3">
        <f t="shared" si="4"/>
        <v>1400</v>
      </c>
      <c r="I66">
        <v>2020</v>
      </c>
      <c r="L66" t="s">
        <v>22</v>
      </c>
      <c r="M66" t="s">
        <v>24</v>
      </c>
      <c r="N66">
        <v>450</v>
      </c>
    </row>
    <row r="67" spans="1:14" x14ac:dyDescent="0.25">
      <c r="A67" s="1">
        <v>44026</v>
      </c>
      <c r="B67" t="s">
        <v>6</v>
      </c>
      <c r="C67" t="s">
        <v>42</v>
      </c>
      <c r="D67" t="s">
        <v>43</v>
      </c>
      <c r="E67" s="3">
        <v>2092</v>
      </c>
      <c r="F67" s="6">
        <v>0.41666666666666669</v>
      </c>
      <c r="G67" s="6">
        <v>0.91666666666666663</v>
      </c>
      <c r="H67">
        <v>0</v>
      </c>
      <c r="I67">
        <v>2020</v>
      </c>
      <c r="J67" t="s">
        <v>55</v>
      </c>
      <c r="L67" t="s">
        <v>19</v>
      </c>
      <c r="M67" t="s">
        <v>29</v>
      </c>
      <c r="N67">
        <v>700</v>
      </c>
    </row>
    <row r="68" spans="1:14" x14ac:dyDescent="0.25">
      <c r="A68" s="1">
        <v>44027</v>
      </c>
      <c r="B68" t="s">
        <v>7</v>
      </c>
      <c r="C68" t="s">
        <v>58</v>
      </c>
      <c r="D68" t="s">
        <v>4</v>
      </c>
      <c r="E68" s="3">
        <v>685</v>
      </c>
      <c r="F68" s="6">
        <v>2.0833333333333332E-2</v>
      </c>
      <c r="G68" s="6">
        <v>0.85416666666666663</v>
      </c>
      <c r="H68" s="3">
        <f>E68*2</f>
        <v>1370</v>
      </c>
      <c r="I68">
        <v>2020</v>
      </c>
      <c r="L68" t="s">
        <v>67</v>
      </c>
      <c r="M68" t="s">
        <v>23</v>
      </c>
      <c r="N68">
        <v>254</v>
      </c>
    </row>
    <row r="69" spans="1:14" x14ac:dyDescent="0.25">
      <c r="A69" s="1">
        <v>44028</v>
      </c>
      <c r="B69" t="s">
        <v>8</v>
      </c>
      <c r="C69" t="s">
        <v>38</v>
      </c>
      <c r="D69" t="str">
        <f>VLOOKUP(C69,Table1[],2)</f>
        <v>Silversea</v>
      </c>
      <c r="E69" s="3">
        <f>VLOOKUP(C69,Table1[],3)</f>
        <v>596</v>
      </c>
      <c r="F69" s="6">
        <v>0.29166666666666669</v>
      </c>
      <c r="G69" s="6">
        <v>0.79166666666666663</v>
      </c>
      <c r="H69" s="3">
        <f>E69*2</f>
        <v>1192</v>
      </c>
      <c r="I69">
        <v>2020</v>
      </c>
      <c r="L69" t="s">
        <v>21</v>
      </c>
      <c r="M69" t="s">
        <v>23</v>
      </c>
      <c r="N69">
        <v>144</v>
      </c>
    </row>
    <row r="70" spans="1:14" x14ac:dyDescent="0.25">
      <c r="A70" s="1">
        <v>44028</v>
      </c>
      <c r="B70" t="s">
        <v>8</v>
      </c>
      <c r="C70" t="s">
        <v>42</v>
      </c>
      <c r="D70" t="str">
        <f>VLOOKUP(C70,Table1[],2)</f>
        <v>Cunard</v>
      </c>
      <c r="E70" s="3">
        <f>VLOOKUP(C70,Table1[],3)</f>
        <v>2092</v>
      </c>
      <c r="F70" s="6">
        <v>0.375</v>
      </c>
      <c r="G70" s="6">
        <v>0.79166666666666663</v>
      </c>
      <c r="H70" s="3">
        <f>E70*0</f>
        <v>0</v>
      </c>
      <c r="I70">
        <v>2020</v>
      </c>
      <c r="L70" t="s">
        <v>38</v>
      </c>
      <c r="M70" t="s">
        <v>23</v>
      </c>
      <c r="N70">
        <v>596</v>
      </c>
    </row>
    <row r="71" spans="1:14" x14ac:dyDescent="0.25">
      <c r="A71" s="1">
        <v>44029</v>
      </c>
      <c r="B71" t="s">
        <v>8</v>
      </c>
      <c r="C71" t="s">
        <v>51</v>
      </c>
      <c r="D71" t="str">
        <f>VLOOKUP(C71,Table1[],2)</f>
        <v>V-Ship Leisure</v>
      </c>
      <c r="E71" s="3">
        <f>VLOOKUP(C71,Table1[],3)</f>
        <v>110</v>
      </c>
      <c r="F71" s="6" t="s">
        <v>70</v>
      </c>
      <c r="G71" s="6" t="s">
        <v>70</v>
      </c>
      <c r="H71" s="3">
        <f>E71*2</f>
        <v>220</v>
      </c>
      <c r="I71">
        <v>2020</v>
      </c>
      <c r="L71" t="s">
        <v>62</v>
      </c>
      <c r="M71" t="s">
        <v>27</v>
      </c>
      <c r="N71">
        <v>212</v>
      </c>
    </row>
    <row r="72" spans="1:14" x14ac:dyDescent="0.25">
      <c r="A72" s="1">
        <v>44029</v>
      </c>
      <c r="B72" t="s">
        <v>8</v>
      </c>
      <c r="C72" t="s">
        <v>68</v>
      </c>
      <c r="D72" t="str">
        <f>VLOOKUP(C72,Table1[],2)</f>
        <v>Royal Caribbean</v>
      </c>
      <c r="E72" s="3">
        <f>VLOOKUP(C72,Table1[],3)</f>
        <v>2100</v>
      </c>
      <c r="F72" s="6">
        <v>0.20833333333333334</v>
      </c>
      <c r="G72" s="6">
        <v>0.83333333333333337</v>
      </c>
      <c r="H72" s="3">
        <f>E72*2</f>
        <v>4200</v>
      </c>
      <c r="I72">
        <v>2020</v>
      </c>
      <c r="L72" t="s">
        <v>17</v>
      </c>
      <c r="M72" t="s">
        <v>27</v>
      </c>
      <c r="N72">
        <v>212</v>
      </c>
    </row>
    <row r="73" spans="1:14" x14ac:dyDescent="0.25">
      <c r="A73" s="1">
        <v>44030</v>
      </c>
      <c r="B73" t="s">
        <v>7</v>
      </c>
      <c r="C73" t="s">
        <v>34</v>
      </c>
      <c r="D73" t="s">
        <v>4</v>
      </c>
      <c r="E73" s="3">
        <v>3560</v>
      </c>
      <c r="F73" s="6">
        <v>2.0833333333333332E-2</v>
      </c>
      <c r="G73" s="6">
        <v>0.85416666666666663</v>
      </c>
      <c r="H73" s="3">
        <f>E73*2</f>
        <v>7120</v>
      </c>
      <c r="I73">
        <v>2020</v>
      </c>
      <c r="L73" t="s">
        <v>45</v>
      </c>
      <c r="M73" t="s">
        <v>4</v>
      </c>
      <c r="N73">
        <v>1950</v>
      </c>
    </row>
    <row r="74" spans="1:14" x14ac:dyDescent="0.25">
      <c r="A74" s="1">
        <v>44031</v>
      </c>
      <c r="B74" t="s">
        <v>8</v>
      </c>
      <c r="C74" t="s">
        <v>10</v>
      </c>
      <c r="D74" t="str">
        <f>VLOOKUP(C74,Table1[],2)</f>
        <v>Holland America</v>
      </c>
      <c r="E74" s="3">
        <f>VLOOKUP(C74,Table1[],3)</f>
        <v>1848</v>
      </c>
      <c r="F74" s="6">
        <v>0.1875</v>
      </c>
      <c r="G74" s="6">
        <v>0.83333333333333337</v>
      </c>
      <c r="H74" s="3">
        <f>E74*2</f>
        <v>3696</v>
      </c>
      <c r="I74">
        <v>2020</v>
      </c>
      <c r="L74" t="s">
        <v>37</v>
      </c>
      <c r="M74" t="s">
        <v>36</v>
      </c>
      <c r="N74">
        <v>930</v>
      </c>
    </row>
    <row r="75" spans="1:14" x14ac:dyDescent="0.25">
      <c r="A75" s="1">
        <v>44031</v>
      </c>
      <c r="B75" t="s">
        <v>8</v>
      </c>
      <c r="C75" t="s">
        <v>40</v>
      </c>
      <c r="D75" t="str">
        <f>VLOOKUP(C75,Table1[],2)</f>
        <v>Ponant</v>
      </c>
      <c r="E75" s="3">
        <f>VLOOKUP(C75,Table1[],3)</f>
        <v>264</v>
      </c>
      <c r="F75" s="6">
        <v>0.5</v>
      </c>
      <c r="G75" s="6" t="s">
        <v>50</v>
      </c>
      <c r="H75" s="3">
        <f>E75*0</f>
        <v>0</v>
      </c>
      <c r="I75">
        <v>2020</v>
      </c>
      <c r="L75" t="s">
        <v>10</v>
      </c>
      <c r="M75" t="s">
        <v>30</v>
      </c>
      <c r="N75">
        <v>1848</v>
      </c>
    </row>
    <row r="76" spans="1:14" x14ac:dyDescent="0.25">
      <c r="A76" s="1">
        <v>44032</v>
      </c>
      <c r="B76" t="s">
        <v>6</v>
      </c>
      <c r="C76" t="s">
        <v>44</v>
      </c>
      <c r="D76" t="s">
        <v>30</v>
      </c>
      <c r="E76" s="3">
        <v>1266</v>
      </c>
      <c r="F76" s="6">
        <v>0.41666666666666669</v>
      </c>
      <c r="G76" s="6">
        <v>0.91666666666666663</v>
      </c>
      <c r="H76">
        <v>0</v>
      </c>
      <c r="I76">
        <v>2020</v>
      </c>
      <c r="J76" t="s">
        <v>55</v>
      </c>
    </row>
    <row r="77" spans="1:14" x14ac:dyDescent="0.25">
      <c r="A77" s="1">
        <v>44032</v>
      </c>
      <c r="B77" t="s">
        <v>8</v>
      </c>
      <c r="C77" t="s">
        <v>63</v>
      </c>
      <c r="D77" t="str">
        <f>VLOOKUP(C77,Table1[],2)</f>
        <v>Hurtigruten</v>
      </c>
      <c r="E77" s="3">
        <f>VLOOKUP(C77,Table1[],3)</f>
        <v>530</v>
      </c>
      <c r="F77" s="6">
        <v>0.25</v>
      </c>
      <c r="G77" s="6">
        <v>0.83333333333333337</v>
      </c>
      <c r="H77" s="3">
        <f>E77*2</f>
        <v>1060</v>
      </c>
      <c r="I77">
        <v>2020</v>
      </c>
    </row>
    <row r="78" spans="1:14" x14ac:dyDescent="0.25">
      <c r="A78" s="1">
        <v>44034</v>
      </c>
      <c r="B78" t="s">
        <v>7</v>
      </c>
      <c r="C78" t="s">
        <v>14</v>
      </c>
      <c r="D78" t="s">
        <v>4</v>
      </c>
      <c r="E78" s="3">
        <v>1992</v>
      </c>
      <c r="F78" s="6">
        <v>2.0833333333333332E-2</v>
      </c>
      <c r="G78" s="6">
        <v>0.85416666666666663</v>
      </c>
      <c r="H78" s="3">
        <f>E78*2</f>
        <v>3984</v>
      </c>
      <c r="I78">
        <v>2020</v>
      </c>
    </row>
    <row r="79" spans="1:14" x14ac:dyDescent="0.25">
      <c r="A79" s="1">
        <v>44034</v>
      </c>
      <c r="B79" t="s">
        <v>8</v>
      </c>
      <c r="C79" t="s">
        <v>19</v>
      </c>
      <c r="D79" t="str">
        <f>VLOOKUP(C79,Table1[],2)</f>
        <v>Regent</v>
      </c>
      <c r="E79" s="3">
        <f>VLOOKUP(C79,Table1[],3)</f>
        <v>700</v>
      </c>
      <c r="F79" s="6">
        <v>0.25</v>
      </c>
      <c r="G79" s="6">
        <v>0.70833333333333337</v>
      </c>
      <c r="H79" s="3">
        <f>E79*2</f>
        <v>1400</v>
      </c>
      <c r="I79">
        <v>2020</v>
      </c>
    </row>
    <row r="80" spans="1:14" x14ac:dyDescent="0.25">
      <c r="A80" s="1">
        <v>44035</v>
      </c>
      <c r="B80" t="s">
        <v>8</v>
      </c>
      <c r="C80" t="s">
        <v>21</v>
      </c>
      <c r="D80" t="str">
        <f>VLOOKUP(C80,Table1[],2)</f>
        <v>Silversea</v>
      </c>
      <c r="E80" s="3">
        <f>VLOOKUP(C80,Table1[],3)</f>
        <v>144</v>
      </c>
      <c r="F80" s="6">
        <v>0.27083333333333331</v>
      </c>
      <c r="G80" s="6">
        <v>0.83333333333333337</v>
      </c>
      <c r="H80" s="3">
        <f>E80*2</f>
        <v>288</v>
      </c>
      <c r="I80">
        <v>2020</v>
      </c>
    </row>
    <row r="81" spans="1:10" x14ac:dyDescent="0.25">
      <c r="A81" s="1">
        <v>44036</v>
      </c>
      <c r="B81" t="s">
        <v>8</v>
      </c>
      <c r="C81" t="s">
        <v>12</v>
      </c>
      <c r="D81" t="str">
        <f>VLOOKUP(C81,Table1[],2)</f>
        <v>Celebrity</v>
      </c>
      <c r="E81" s="3">
        <f>VLOOKUP(C81,Table1[],3)</f>
        <v>2038</v>
      </c>
      <c r="F81" s="6">
        <v>0.20833333333333334</v>
      </c>
      <c r="G81" s="6">
        <v>0.83333333333333337</v>
      </c>
      <c r="H81" s="3">
        <f>E81*2</f>
        <v>4076</v>
      </c>
      <c r="I81">
        <v>2020</v>
      </c>
    </row>
    <row r="82" spans="1:10" x14ac:dyDescent="0.25">
      <c r="A82" s="1">
        <v>44036</v>
      </c>
      <c r="B82" t="s">
        <v>8</v>
      </c>
      <c r="C82" t="s">
        <v>37</v>
      </c>
      <c r="D82" t="str">
        <f>VLOOKUP(C82,Table1[],2)</f>
        <v>Viking Ocean Cruises</v>
      </c>
      <c r="E82" s="3">
        <f>VLOOKUP(C82,Table1[],3)</f>
        <v>930</v>
      </c>
      <c r="F82" s="6">
        <v>0.33333333333333331</v>
      </c>
      <c r="G82" s="6" t="s">
        <v>50</v>
      </c>
      <c r="H82" s="3">
        <v>930</v>
      </c>
      <c r="I82">
        <v>2020</v>
      </c>
    </row>
    <row r="83" spans="1:10" x14ac:dyDescent="0.25">
      <c r="A83" s="1">
        <v>44037</v>
      </c>
      <c r="B83" t="s">
        <v>7</v>
      </c>
      <c r="C83" t="s">
        <v>59</v>
      </c>
      <c r="D83" t="s">
        <v>4</v>
      </c>
      <c r="E83" s="3">
        <v>2600</v>
      </c>
      <c r="F83" s="6">
        <v>2.0833333333333332E-2</v>
      </c>
      <c r="G83" s="6">
        <v>0.85416666666666663</v>
      </c>
      <c r="H83" s="3">
        <f>E83*2</f>
        <v>5200</v>
      </c>
      <c r="I83">
        <v>2020</v>
      </c>
    </row>
    <row r="84" spans="1:10" x14ac:dyDescent="0.25">
      <c r="A84" s="1">
        <v>44038</v>
      </c>
      <c r="B84" t="s">
        <v>8</v>
      </c>
      <c r="C84" t="s">
        <v>11</v>
      </c>
      <c r="D84" t="str">
        <f>VLOOKUP(C84,Table1[],2)</f>
        <v>Holland America</v>
      </c>
      <c r="E84" s="3">
        <f>VLOOKUP(C84,Table1[],3)</f>
        <v>1924</v>
      </c>
      <c r="F84" s="6">
        <v>0.20833333333333334</v>
      </c>
      <c r="G84" s="6">
        <v>0.875</v>
      </c>
      <c r="H84" s="3">
        <f>E84*2</f>
        <v>3848</v>
      </c>
      <c r="I84">
        <v>2020</v>
      </c>
    </row>
    <row r="85" spans="1:10" x14ac:dyDescent="0.25">
      <c r="A85" s="1">
        <v>44038</v>
      </c>
      <c r="B85" t="s">
        <v>8</v>
      </c>
      <c r="C85" t="s">
        <v>37</v>
      </c>
      <c r="D85" t="str">
        <f>VLOOKUP(C85,Table1[],2)</f>
        <v>Viking Ocean Cruises</v>
      </c>
      <c r="E85" s="3">
        <f>VLOOKUP(C85,Table1[],3)</f>
        <v>930</v>
      </c>
      <c r="F85" s="6" t="s">
        <v>50</v>
      </c>
      <c r="G85" s="6">
        <v>0.70833333333333337</v>
      </c>
      <c r="H85" s="3">
        <v>930</v>
      </c>
      <c r="I85">
        <v>2020</v>
      </c>
    </row>
    <row r="86" spans="1:10" x14ac:dyDescent="0.25">
      <c r="A86" s="1">
        <v>44039</v>
      </c>
      <c r="B86" t="s">
        <v>8</v>
      </c>
      <c r="C86" t="s">
        <v>18</v>
      </c>
      <c r="D86" t="str">
        <f>VLOOKUP(C86,Table1[],2)</f>
        <v>Norwegian</v>
      </c>
      <c r="E86" s="3">
        <f>VLOOKUP(C86,Table1[],3)</f>
        <v>2376</v>
      </c>
      <c r="F86" s="6">
        <v>0.20833333333333334</v>
      </c>
      <c r="G86" s="6">
        <v>0.875</v>
      </c>
      <c r="H86" s="3">
        <f t="shared" ref="H86:H94" si="5">E86*2</f>
        <v>4752</v>
      </c>
      <c r="I86">
        <v>2020</v>
      </c>
    </row>
    <row r="87" spans="1:10" x14ac:dyDescent="0.25">
      <c r="A87" s="1">
        <v>44041</v>
      </c>
      <c r="B87" t="s">
        <v>7</v>
      </c>
      <c r="C87" t="s">
        <v>58</v>
      </c>
      <c r="D87" t="s">
        <v>4</v>
      </c>
      <c r="E87" s="3">
        <v>685</v>
      </c>
      <c r="F87" s="6">
        <v>2.0833333333333332E-2</v>
      </c>
      <c r="G87" s="6">
        <v>0.85416666666666663</v>
      </c>
      <c r="H87" s="3">
        <f t="shared" si="5"/>
        <v>1370</v>
      </c>
      <c r="I87">
        <v>2020</v>
      </c>
    </row>
    <row r="88" spans="1:10" x14ac:dyDescent="0.25">
      <c r="A88" s="1">
        <v>44042</v>
      </c>
      <c r="B88" t="s">
        <v>8</v>
      </c>
      <c r="C88" t="s">
        <v>48</v>
      </c>
      <c r="D88" t="str">
        <f>VLOOKUP(C88,Table1[],2)</f>
        <v>Oceania</v>
      </c>
      <c r="E88" s="3">
        <f>VLOOKUP(C88,Table1[],3)</f>
        <v>700</v>
      </c>
      <c r="F88" s="6">
        <v>0.25</v>
      </c>
      <c r="G88" s="6">
        <v>0.75</v>
      </c>
      <c r="H88" s="3">
        <f t="shared" si="5"/>
        <v>1400</v>
      </c>
      <c r="I88">
        <v>2020</v>
      </c>
    </row>
    <row r="89" spans="1:10" x14ac:dyDescent="0.25">
      <c r="A89" s="1">
        <v>44042</v>
      </c>
      <c r="B89" t="s">
        <v>8</v>
      </c>
      <c r="C89" t="s">
        <v>60</v>
      </c>
      <c r="D89" t="str">
        <f>VLOOKUP(C89,Table1[],2)</f>
        <v>Hapag-Lloyd</v>
      </c>
      <c r="E89" s="3">
        <f>VLOOKUP(C89,Table1[],3)</f>
        <v>166</v>
      </c>
      <c r="F89" s="6">
        <v>0.29166666666666669</v>
      </c>
      <c r="G89" s="6">
        <v>0.75</v>
      </c>
      <c r="H89" s="3">
        <f t="shared" si="5"/>
        <v>332</v>
      </c>
      <c r="I89">
        <v>2020</v>
      </c>
    </row>
    <row r="90" spans="1:10" x14ac:dyDescent="0.25">
      <c r="A90" s="1">
        <v>44042</v>
      </c>
      <c r="B90" t="s">
        <v>8</v>
      </c>
      <c r="C90" t="s">
        <v>38</v>
      </c>
      <c r="D90" t="str">
        <f>VLOOKUP(C90,Table1[],2)</f>
        <v>Silversea</v>
      </c>
      <c r="E90" s="3">
        <f>VLOOKUP(C90,Table1[],3)</f>
        <v>596</v>
      </c>
      <c r="F90" s="6">
        <v>0.29166666666666669</v>
      </c>
      <c r="G90" s="6">
        <v>0.79166666666666663</v>
      </c>
      <c r="H90" s="3">
        <f t="shared" si="5"/>
        <v>1192</v>
      </c>
      <c r="I90">
        <v>2020</v>
      </c>
    </row>
    <row r="91" spans="1:10" x14ac:dyDescent="0.25">
      <c r="A91" s="1">
        <v>44043</v>
      </c>
      <c r="B91" t="s">
        <v>8</v>
      </c>
      <c r="C91" t="s">
        <v>68</v>
      </c>
      <c r="D91" t="str">
        <f>VLOOKUP(C91,Table1[],2)</f>
        <v>Royal Caribbean</v>
      </c>
      <c r="E91" s="3">
        <f>VLOOKUP(C91,Table1[],3)</f>
        <v>2100</v>
      </c>
      <c r="F91" s="6">
        <v>0.20833333333333334</v>
      </c>
      <c r="G91" s="6">
        <v>0.83333333333333337</v>
      </c>
      <c r="H91" s="3">
        <f t="shared" si="5"/>
        <v>4200</v>
      </c>
      <c r="I91">
        <v>2020</v>
      </c>
    </row>
    <row r="92" spans="1:10" x14ac:dyDescent="0.25">
      <c r="A92" s="1">
        <v>44044</v>
      </c>
      <c r="B92" t="s">
        <v>7</v>
      </c>
      <c r="C92" t="s">
        <v>34</v>
      </c>
      <c r="D92" t="s">
        <v>4</v>
      </c>
      <c r="E92" s="3">
        <v>3560</v>
      </c>
      <c r="F92" s="6">
        <v>2.0833333333333332E-2</v>
      </c>
      <c r="G92" s="6">
        <v>0.85416666666666663</v>
      </c>
      <c r="H92" s="3">
        <f t="shared" si="5"/>
        <v>7120</v>
      </c>
      <c r="I92">
        <v>2020</v>
      </c>
    </row>
    <row r="93" spans="1:10" x14ac:dyDescent="0.25">
      <c r="A93" s="1">
        <v>44045</v>
      </c>
      <c r="B93" t="s">
        <v>8</v>
      </c>
      <c r="C93" t="s">
        <v>10</v>
      </c>
      <c r="D93" t="str">
        <f>VLOOKUP(C93,Table1[],2)</f>
        <v>Holland America</v>
      </c>
      <c r="E93" s="3">
        <f>VLOOKUP(C93,Table1[],3)</f>
        <v>1848</v>
      </c>
      <c r="F93" s="6">
        <v>0.1875</v>
      </c>
      <c r="G93" s="6">
        <v>0.83333333333333337</v>
      </c>
      <c r="H93" s="3">
        <f t="shared" si="5"/>
        <v>3696</v>
      </c>
      <c r="I93">
        <v>2020</v>
      </c>
    </row>
    <row r="94" spans="1:10" x14ac:dyDescent="0.25">
      <c r="A94" s="1">
        <v>44045</v>
      </c>
      <c r="B94" t="s">
        <v>8</v>
      </c>
      <c r="C94" t="s">
        <v>62</v>
      </c>
      <c r="D94" t="str">
        <f>VLOOKUP(C94,Table1[],2)</f>
        <v>Windstar</v>
      </c>
      <c r="E94" s="3">
        <f>VLOOKUP(C94,Table1[],3)</f>
        <v>212</v>
      </c>
      <c r="F94" s="6">
        <v>0.29166666666666669</v>
      </c>
      <c r="G94" s="6">
        <v>0.83333333333333337</v>
      </c>
      <c r="H94" s="3">
        <f t="shared" si="5"/>
        <v>424</v>
      </c>
      <c r="I94">
        <v>2020</v>
      </c>
    </row>
    <row r="95" spans="1:10" x14ac:dyDescent="0.25">
      <c r="A95" s="1">
        <v>44046</v>
      </c>
      <c r="B95" t="s">
        <v>6</v>
      </c>
      <c r="C95" t="s">
        <v>44</v>
      </c>
      <c r="D95" t="s">
        <v>30</v>
      </c>
      <c r="E95" s="3">
        <v>1266</v>
      </c>
      <c r="F95" s="6">
        <v>0.41666666666666669</v>
      </c>
      <c r="G95" s="6">
        <v>0.91666666666666663</v>
      </c>
      <c r="H95">
        <v>0</v>
      </c>
      <c r="I95">
        <v>2020</v>
      </c>
      <c r="J95" t="s">
        <v>55</v>
      </c>
    </row>
    <row r="96" spans="1:10" x14ac:dyDescent="0.25">
      <c r="A96" s="1">
        <v>44048</v>
      </c>
      <c r="B96" t="s">
        <v>7</v>
      </c>
      <c r="C96" t="s">
        <v>14</v>
      </c>
      <c r="D96" t="s">
        <v>4</v>
      </c>
      <c r="E96" s="3">
        <v>1992</v>
      </c>
      <c r="F96" s="6">
        <v>2.0833333333333332E-2</v>
      </c>
      <c r="G96" s="6">
        <v>0.85416666666666663</v>
      </c>
      <c r="H96" s="3">
        <f t="shared" ref="H96:H108" si="6">E96*2</f>
        <v>3984</v>
      </c>
      <c r="I96">
        <v>2020</v>
      </c>
    </row>
    <row r="97" spans="1:10" x14ac:dyDescent="0.25">
      <c r="A97" s="1">
        <v>44048</v>
      </c>
      <c r="B97" t="s">
        <v>8</v>
      </c>
      <c r="C97" t="s">
        <v>19</v>
      </c>
      <c r="D97" t="str">
        <f>VLOOKUP(C97,Table1[],2)</f>
        <v>Regent</v>
      </c>
      <c r="E97" s="3">
        <f>VLOOKUP(C97,Table1[],3)</f>
        <v>700</v>
      </c>
      <c r="F97" s="6">
        <v>0.25</v>
      </c>
      <c r="G97" s="6">
        <v>0.70833333333333337</v>
      </c>
      <c r="H97" s="3">
        <f t="shared" si="6"/>
        <v>1400</v>
      </c>
      <c r="I97">
        <v>2020</v>
      </c>
    </row>
    <row r="98" spans="1:10" x14ac:dyDescent="0.25">
      <c r="A98" s="1">
        <v>44050</v>
      </c>
      <c r="B98" t="s">
        <v>8</v>
      </c>
      <c r="C98" t="s">
        <v>12</v>
      </c>
      <c r="D98" t="str">
        <f>VLOOKUP(C98,Table1[],2)</f>
        <v>Celebrity</v>
      </c>
      <c r="E98" s="3">
        <f>VLOOKUP(C98,Table1[],3)</f>
        <v>2038</v>
      </c>
      <c r="F98" s="6">
        <v>0.20833333333333334</v>
      </c>
      <c r="G98" s="6">
        <v>0.83333333333333337</v>
      </c>
      <c r="H98" s="3">
        <f t="shared" si="6"/>
        <v>4076</v>
      </c>
      <c r="I98">
        <v>2020</v>
      </c>
    </row>
    <row r="99" spans="1:10" x14ac:dyDescent="0.25">
      <c r="A99" s="1">
        <v>44051</v>
      </c>
      <c r="B99" t="s">
        <v>7</v>
      </c>
      <c r="C99" t="s">
        <v>59</v>
      </c>
      <c r="D99" t="s">
        <v>4</v>
      </c>
      <c r="E99" s="3">
        <v>2600</v>
      </c>
      <c r="F99" s="6">
        <v>2.0833333333333332E-2</v>
      </c>
      <c r="G99" s="6">
        <v>0.85416666666666663</v>
      </c>
      <c r="H99" s="3">
        <f t="shared" si="6"/>
        <v>5200</v>
      </c>
      <c r="I99">
        <v>2020</v>
      </c>
    </row>
    <row r="100" spans="1:10" x14ac:dyDescent="0.25">
      <c r="A100" s="1">
        <v>44052</v>
      </c>
      <c r="B100" t="s">
        <v>8</v>
      </c>
      <c r="C100" t="s">
        <v>11</v>
      </c>
      <c r="D100" t="str">
        <f>VLOOKUP(C100,Table1[],2)</f>
        <v>Holland America</v>
      </c>
      <c r="E100" s="3">
        <f>VLOOKUP(C100,Table1[],3)</f>
        <v>1924</v>
      </c>
      <c r="F100" s="6">
        <v>0.20833333333333334</v>
      </c>
      <c r="G100" s="6">
        <v>0.875</v>
      </c>
      <c r="H100" s="3">
        <f t="shared" si="6"/>
        <v>3848</v>
      </c>
      <c r="I100">
        <v>2020</v>
      </c>
    </row>
    <row r="101" spans="1:10" x14ac:dyDescent="0.25">
      <c r="A101" s="1">
        <v>44053</v>
      </c>
      <c r="B101" t="s">
        <v>8</v>
      </c>
      <c r="C101" t="s">
        <v>18</v>
      </c>
      <c r="D101" t="str">
        <f>VLOOKUP(C101,Table1[],2)</f>
        <v>Norwegian</v>
      </c>
      <c r="E101" s="3">
        <f>VLOOKUP(C101,Table1[],3)</f>
        <v>2376</v>
      </c>
      <c r="F101" s="6">
        <v>0.20833333333333334</v>
      </c>
      <c r="G101" s="6">
        <v>0.875</v>
      </c>
      <c r="H101" s="3">
        <f t="shared" si="6"/>
        <v>4752</v>
      </c>
      <c r="I101">
        <v>2020</v>
      </c>
    </row>
    <row r="102" spans="1:10" x14ac:dyDescent="0.25">
      <c r="A102" s="1">
        <v>44056</v>
      </c>
      <c r="B102" t="s">
        <v>8</v>
      </c>
      <c r="C102" t="s">
        <v>38</v>
      </c>
      <c r="D102" t="str">
        <f>VLOOKUP(C102,Table1[],2)</f>
        <v>Silversea</v>
      </c>
      <c r="E102" s="3">
        <f>VLOOKUP(C102,Table1[],3)</f>
        <v>596</v>
      </c>
      <c r="F102" s="6">
        <v>0.29166666666666669</v>
      </c>
      <c r="G102" s="6">
        <v>0.79166666666666663</v>
      </c>
      <c r="H102" s="3">
        <f t="shared" si="6"/>
        <v>1192</v>
      </c>
      <c r="I102">
        <v>2020</v>
      </c>
    </row>
    <row r="103" spans="1:10" x14ac:dyDescent="0.25">
      <c r="A103" s="1">
        <v>44055</v>
      </c>
      <c r="B103" t="s">
        <v>7</v>
      </c>
      <c r="C103" t="s">
        <v>58</v>
      </c>
      <c r="D103" t="s">
        <v>4</v>
      </c>
      <c r="E103" s="3">
        <v>685</v>
      </c>
      <c r="F103" s="6">
        <v>2.0833333333333332E-2</v>
      </c>
      <c r="G103" s="6">
        <v>0.85416666666666663</v>
      </c>
      <c r="H103" s="3">
        <f t="shared" si="6"/>
        <v>1370</v>
      </c>
      <c r="I103">
        <v>2020</v>
      </c>
    </row>
    <row r="104" spans="1:10" x14ac:dyDescent="0.25">
      <c r="A104" s="1">
        <v>44058</v>
      </c>
      <c r="B104" t="s">
        <v>7</v>
      </c>
      <c r="C104" t="s">
        <v>34</v>
      </c>
      <c r="D104" t="s">
        <v>4</v>
      </c>
      <c r="E104" s="3">
        <v>3560</v>
      </c>
      <c r="F104" s="6">
        <v>2.0833333333333332E-2</v>
      </c>
      <c r="G104" s="6">
        <v>0.85416666666666663</v>
      </c>
      <c r="H104" s="3">
        <f t="shared" si="6"/>
        <v>7120</v>
      </c>
      <c r="I104">
        <v>2020</v>
      </c>
    </row>
    <row r="105" spans="1:10" x14ac:dyDescent="0.25">
      <c r="A105" s="1">
        <v>44056</v>
      </c>
      <c r="B105" t="s">
        <v>8</v>
      </c>
      <c r="C105" t="s">
        <v>37</v>
      </c>
      <c r="D105" t="str">
        <f>VLOOKUP(C105,Table1[],2)</f>
        <v>Viking Ocean Cruises</v>
      </c>
      <c r="E105" s="3">
        <f>VLOOKUP(C105,Table1[],3)</f>
        <v>930</v>
      </c>
      <c r="F105" s="6">
        <v>0.33333333333333331</v>
      </c>
      <c r="G105" s="6" t="s">
        <v>50</v>
      </c>
      <c r="H105" s="3">
        <v>930</v>
      </c>
      <c r="I105">
        <v>2020</v>
      </c>
    </row>
    <row r="106" spans="1:10" x14ac:dyDescent="0.25">
      <c r="A106" s="1">
        <v>44057</v>
      </c>
      <c r="B106" t="s">
        <v>8</v>
      </c>
      <c r="C106" t="s">
        <v>68</v>
      </c>
      <c r="D106" t="str">
        <f>VLOOKUP(C106,Table1[],2)</f>
        <v>Royal Caribbean</v>
      </c>
      <c r="E106" s="3">
        <f>VLOOKUP(C106,Table1[],3)</f>
        <v>2100</v>
      </c>
      <c r="F106" s="6">
        <v>0.20833333333333334</v>
      </c>
      <c r="G106" s="6">
        <v>0.83333333333333337</v>
      </c>
      <c r="H106" s="3">
        <f t="shared" si="6"/>
        <v>4200</v>
      </c>
      <c r="I106">
        <v>2020</v>
      </c>
    </row>
    <row r="107" spans="1:10" x14ac:dyDescent="0.25">
      <c r="A107" s="1">
        <v>44058</v>
      </c>
      <c r="B107" t="s">
        <v>8</v>
      </c>
      <c r="C107" t="s">
        <v>37</v>
      </c>
      <c r="D107" t="str">
        <f>VLOOKUP(C107,Table1[],2)</f>
        <v>Viking Ocean Cruises</v>
      </c>
      <c r="E107" s="3">
        <f>VLOOKUP(C107,Table1[],3)</f>
        <v>930</v>
      </c>
      <c r="F107" s="6" t="s">
        <v>50</v>
      </c>
      <c r="G107" s="6">
        <v>0.70833333333333337</v>
      </c>
      <c r="H107" s="3">
        <v>930</v>
      </c>
      <c r="I107">
        <v>2020</v>
      </c>
    </row>
    <row r="108" spans="1:10" x14ac:dyDescent="0.25">
      <c r="A108" s="1">
        <v>44059</v>
      </c>
      <c r="B108" t="s">
        <v>8</v>
      </c>
      <c r="C108" t="s">
        <v>10</v>
      </c>
      <c r="D108" t="str">
        <f>VLOOKUP(C108,Table1[],2)</f>
        <v>Holland America</v>
      </c>
      <c r="E108" s="3">
        <f>VLOOKUP(C108,Table1[],3)</f>
        <v>1848</v>
      </c>
      <c r="F108" s="6">
        <v>0.1875</v>
      </c>
      <c r="G108" s="6">
        <v>0.83333333333333337</v>
      </c>
      <c r="H108" s="3">
        <f t="shared" si="6"/>
        <v>3696</v>
      </c>
      <c r="I108">
        <v>2020</v>
      </c>
    </row>
    <row r="109" spans="1:10" x14ac:dyDescent="0.25">
      <c r="A109" s="1">
        <v>44060</v>
      </c>
      <c r="B109" t="s">
        <v>6</v>
      </c>
      <c r="C109" t="s">
        <v>44</v>
      </c>
      <c r="D109" t="s">
        <v>30</v>
      </c>
      <c r="E109" s="3">
        <v>1266</v>
      </c>
      <c r="F109" s="6">
        <v>0.41666666666666669</v>
      </c>
      <c r="G109" s="6">
        <v>0.91666666666666663</v>
      </c>
      <c r="H109">
        <v>0</v>
      </c>
      <c r="I109">
        <v>2020</v>
      </c>
      <c r="J109" t="s">
        <v>55</v>
      </c>
    </row>
    <row r="110" spans="1:10" x14ac:dyDescent="0.25">
      <c r="A110" s="1">
        <v>44062</v>
      </c>
      <c r="B110" t="s">
        <v>7</v>
      </c>
      <c r="C110" t="s">
        <v>14</v>
      </c>
      <c r="D110" t="s">
        <v>4</v>
      </c>
      <c r="E110" s="3">
        <v>1992</v>
      </c>
      <c r="F110" s="6">
        <v>2.0833333333333332E-2</v>
      </c>
      <c r="G110" s="6">
        <v>0.85416666666666663</v>
      </c>
      <c r="H110" s="3">
        <f t="shared" ref="H110:H123" si="7">E110*2</f>
        <v>3984</v>
      </c>
      <c r="I110">
        <v>2020</v>
      </c>
    </row>
    <row r="111" spans="1:10" x14ac:dyDescent="0.25">
      <c r="A111" s="1">
        <v>44062</v>
      </c>
      <c r="B111" t="s">
        <v>8</v>
      </c>
      <c r="C111" t="s">
        <v>19</v>
      </c>
      <c r="D111" t="str">
        <f>VLOOKUP(C111,Table1[],2)</f>
        <v>Regent</v>
      </c>
      <c r="E111" s="3">
        <f>VLOOKUP(C111,Table1[],3)</f>
        <v>700</v>
      </c>
      <c r="F111" s="6">
        <v>0.25</v>
      </c>
      <c r="G111" s="6">
        <v>0.70833333333333337</v>
      </c>
      <c r="H111" s="3">
        <f t="shared" si="7"/>
        <v>1400</v>
      </c>
      <c r="I111">
        <v>2020</v>
      </c>
    </row>
    <row r="112" spans="1:10" x14ac:dyDescent="0.25">
      <c r="A112" s="1">
        <v>44064</v>
      </c>
      <c r="B112" t="s">
        <v>8</v>
      </c>
      <c r="C112" t="s">
        <v>12</v>
      </c>
      <c r="D112" t="str">
        <f>VLOOKUP(C112,Table1[],2)</f>
        <v>Celebrity</v>
      </c>
      <c r="E112" s="3">
        <f>VLOOKUP(C112,Table1[],3)</f>
        <v>2038</v>
      </c>
      <c r="F112" s="6">
        <v>0.20833333333333334</v>
      </c>
      <c r="G112" s="6">
        <v>0.83333333333333337</v>
      </c>
      <c r="H112" s="3">
        <f t="shared" si="7"/>
        <v>4076</v>
      </c>
      <c r="I112">
        <v>2020</v>
      </c>
    </row>
    <row r="113" spans="1:10" x14ac:dyDescent="0.25">
      <c r="A113" s="1">
        <v>44065</v>
      </c>
      <c r="B113" t="s">
        <v>7</v>
      </c>
      <c r="C113" t="s">
        <v>59</v>
      </c>
      <c r="D113" t="s">
        <v>4</v>
      </c>
      <c r="E113" s="3">
        <v>2600</v>
      </c>
      <c r="F113" s="6">
        <v>2.0833333333333332E-2</v>
      </c>
      <c r="G113" s="6">
        <v>0.85416666666666663</v>
      </c>
      <c r="H113" s="3">
        <f t="shared" si="7"/>
        <v>5200</v>
      </c>
      <c r="I113">
        <v>2020</v>
      </c>
    </row>
    <row r="114" spans="1:10" x14ac:dyDescent="0.25">
      <c r="A114" s="1">
        <v>44066</v>
      </c>
      <c r="B114" t="s">
        <v>8</v>
      </c>
      <c r="C114" t="s">
        <v>11</v>
      </c>
      <c r="D114" t="str">
        <f>VLOOKUP(C114,Table1[],2)</f>
        <v>Holland America</v>
      </c>
      <c r="E114" s="3">
        <f>VLOOKUP(C114,Table1[],3)</f>
        <v>1924</v>
      </c>
      <c r="F114" s="6">
        <v>0.20833333333333334</v>
      </c>
      <c r="G114" s="6">
        <v>0.875</v>
      </c>
      <c r="H114" s="3">
        <f t="shared" si="7"/>
        <v>3848</v>
      </c>
      <c r="I114">
        <v>2020</v>
      </c>
    </row>
    <row r="115" spans="1:10" x14ac:dyDescent="0.25">
      <c r="A115" s="1">
        <v>44067</v>
      </c>
      <c r="B115" t="s">
        <v>8</v>
      </c>
      <c r="C115" t="s">
        <v>18</v>
      </c>
      <c r="D115" t="str">
        <f>VLOOKUP(C115,Table1[],2)</f>
        <v>Norwegian</v>
      </c>
      <c r="E115" s="3">
        <f>VLOOKUP(C115,Table1[],3)</f>
        <v>2376</v>
      </c>
      <c r="F115" s="6">
        <v>0.20833333333333334</v>
      </c>
      <c r="G115" s="6">
        <v>0.875</v>
      </c>
      <c r="H115" s="3">
        <f t="shared" si="7"/>
        <v>4752</v>
      </c>
      <c r="I115">
        <v>2020</v>
      </c>
    </row>
    <row r="116" spans="1:10" x14ac:dyDescent="0.25">
      <c r="A116" s="1">
        <v>44067</v>
      </c>
      <c r="B116" t="s">
        <v>8</v>
      </c>
      <c r="C116" t="s">
        <v>48</v>
      </c>
      <c r="D116" t="str">
        <f>VLOOKUP(C116,Table1[],2)</f>
        <v>Oceania</v>
      </c>
      <c r="E116" s="3">
        <f>VLOOKUP(C116,Table1[],3)</f>
        <v>700</v>
      </c>
      <c r="F116" s="6">
        <v>0.25</v>
      </c>
      <c r="G116" s="6">
        <v>0.75</v>
      </c>
      <c r="H116" s="3">
        <f t="shared" si="7"/>
        <v>1400</v>
      </c>
      <c r="I116">
        <v>2020</v>
      </c>
    </row>
    <row r="117" spans="1:10" x14ac:dyDescent="0.25">
      <c r="A117" s="1">
        <v>44068</v>
      </c>
      <c r="B117" t="s">
        <v>8</v>
      </c>
      <c r="C117" t="s">
        <v>62</v>
      </c>
      <c r="D117" t="str">
        <f>VLOOKUP(C117,Table1[],2)</f>
        <v>Windstar</v>
      </c>
      <c r="E117" s="3">
        <f>VLOOKUP(C117,Table1[],3)</f>
        <v>212</v>
      </c>
      <c r="F117" s="6">
        <v>0.29166666666666669</v>
      </c>
      <c r="G117" s="6">
        <v>0.83333333333333337</v>
      </c>
      <c r="H117" s="3">
        <f t="shared" si="7"/>
        <v>424</v>
      </c>
      <c r="I117">
        <v>2020</v>
      </c>
    </row>
    <row r="118" spans="1:10" x14ac:dyDescent="0.25">
      <c r="A118" s="1">
        <v>44069</v>
      </c>
      <c r="B118" t="s">
        <v>7</v>
      </c>
      <c r="C118" t="s">
        <v>58</v>
      </c>
      <c r="D118" t="s">
        <v>4</v>
      </c>
      <c r="E118" s="3">
        <v>685</v>
      </c>
      <c r="F118" s="6">
        <v>2.0833333333333332E-2</v>
      </c>
      <c r="G118" s="6">
        <v>0.85416666666666663</v>
      </c>
      <c r="H118" s="3">
        <f t="shared" si="7"/>
        <v>1370</v>
      </c>
      <c r="I118">
        <v>2020</v>
      </c>
    </row>
    <row r="119" spans="1:10" x14ac:dyDescent="0.25">
      <c r="A119" s="1">
        <v>44070</v>
      </c>
      <c r="B119" t="s">
        <v>8</v>
      </c>
      <c r="C119" t="s">
        <v>38</v>
      </c>
      <c r="D119" t="str">
        <f>VLOOKUP(C119,Table1[],2)</f>
        <v>Silversea</v>
      </c>
      <c r="E119" s="3">
        <f>VLOOKUP(C119,Table1[],3)</f>
        <v>596</v>
      </c>
      <c r="F119" s="6">
        <v>0.29166666666666669</v>
      </c>
      <c r="G119" s="6">
        <v>0.79166666666666663</v>
      </c>
      <c r="H119" s="3">
        <f t="shared" si="7"/>
        <v>1192</v>
      </c>
      <c r="I119">
        <v>2020</v>
      </c>
    </row>
    <row r="120" spans="1:10" x14ac:dyDescent="0.25">
      <c r="A120" s="1">
        <v>44071</v>
      </c>
      <c r="B120" t="s">
        <v>8</v>
      </c>
      <c r="C120" t="s">
        <v>68</v>
      </c>
      <c r="D120" t="str">
        <f>VLOOKUP(C120,Table1[],2)</f>
        <v>Royal Caribbean</v>
      </c>
      <c r="E120" s="3">
        <f>VLOOKUP(C120,Table1[],3)</f>
        <v>2100</v>
      </c>
      <c r="F120" s="6">
        <v>0.20833333333333334</v>
      </c>
      <c r="G120" s="6">
        <v>0.83333333333333337</v>
      </c>
      <c r="H120" s="3">
        <f t="shared" si="7"/>
        <v>4200</v>
      </c>
      <c r="I120">
        <v>2020</v>
      </c>
    </row>
    <row r="121" spans="1:10" x14ac:dyDescent="0.25">
      <c r="A121" s="1">
        <v>44072</v>
      </c>
      <c r="B121" t="s">
        <v>7</v>
      </c>
      <c r="C121" t="s">
        <v>34</v>
      </c>
      <c r="D121" t="s">
        <v>4</v>
      </c>
      <c r="E121" s="3">
        <v>3560</v>
      </c>
      <c r="F121" s="6">
        <v>2.0833333333333332E-2</v>
      </c>
      <c r="G121" s="6">
        <v>0.85416666666666663</v>
      </c>
      <c r="H121" s="3">
        <f t="shared" si="7"/>
        <v>7120</v>
      </c>
      <c r="I121">
        <v>2020</v>
      </c>
    </row>
    <row r="122" spans="1:10" x14ac:dyDescent="0.25">
      <c r="A122" s="1">
        <v>44073</v>
      </c>
      <c r="B122" t="s">
        <v>8</v>
      </c>
      <c r="C122" t="s">
        <v>10</v>
      </c>
      <c r="D122" t="str">
        <f>VLOOKUP(C122,Table1[],2)</f>
        <v>Holland America</v>
      </c>
      <c r="E122" s="3">
        <f>VLOOKUP(C122,Table1[],3)</f>
        <v>1848</v>
      </c>
      <c r="F122" s="6">
        <v>0.1875</v>
      </c>
      <c r="G122" s="6">
        <v>0.83333333333333337</v>
      </c>
      <c r="H122" s="3">
        <f t="shared" si="7"/>
        <v>3696</v>
      </c>
      <c r="I122">
        <v>2020</v>
      </c>
    </row>
    <row r="123" spans="1:10" x14ac:dyDescent="0.25">
      <c r="A123" s="1">
        <v>44074</v>
      </c>
      <c r="B123" t="s">
        <v>8</v>
      </c>
      <c r="C123" t="s">
        <v>37</v>
      </c>
      <c r="D123" t="str">
        <f>VLOOKUP(C123,Table1[],2)</f>
        <v>Viking Ocean Cruises</v>
      </c>
      <c r="E123" s="3">
        <f>VLOOKUP(C123,Table1[],3)</f>
        <v>930</v>
      </c>
      <c r="F123" s="6">
        <v>0.33333333333333331</v>
      </c>
      <c r="G123" s="6">
        <v>0.75</v>
      </c>
      <c r="H123" s="3">
        <f t="shared" si="7"/>
        <v>1860</v>
      </c>
      <c r="I123">
        <v>2020</v>
      </c>
    </row>
    <row r="124" spans="1:10" x14ac:dyDescent="0.25">
      <c r="A124" s="1">
        <v>44074</v>
      </c>
      <c r="B124" t="s">
        <v>6</v>
      </c>
      <c r="C124" t="s">
        <v>44</v>
      </c>
      <c r="D124" t="s">
        <v>30</v>
      </c>
      <c r="E124" s="3">
        <v>1266</v>
      </c>
      <c r="F124" s="6">
        <v>0.41666666666666669</v>
      </c>
      <c r="G124" s="6">
        <v>0.91666666666666663</v>
      </c>
      <c r="H124">
        <v>0</v>
      </c>
      <c r="I124">
        <v>2020</v>
      </c>
      <c r="J124" t="s">
        <v>55</v>
      </c>
    </row>
    <row r="125" spans="1:10" x14ac:dyDescent="0.25">
      <c r="A125" s="1">
        <v>44075</v>
      </c>
      <c r="B125" t="s">
        <v>8</v>
      </c>
      <c r="C125" t="s">
        <v>13</v>
      </c>
      <c r="D125" t="str">
        <f>VLOOKUP(C125,Table1[],2)</f>
        <v>Princess</v>
      </c>
      <c r="E125" s="3">
        <f>VLOOKUP(C125,Table1[],3)</f>
        <v>2600</v>
      </c>
      <c r="F125" s="6">
        <v>0.29166666666666669</v>
      </c>
      <c r="G125" s="6">
        <v>0.83333333333333337</v>
      </c>
      <c r="H125" s="3">
        <f>E125*0</f>
        <v>0</v>
      </c>
      <c r="I125">
        <v>2020</v>
      </c>
    </row>
    <row r="126" spans="1:10" x14ac:dyDescent="0.25">
      <c r="A126" s="1">
        <v>44076</v>
      </c>
      <c r="B126" t="s">
        <v>7</v>
      </c>
      <c r="C126" t="s">
        <v>14</v>
      </c>
      <c r="D126" t="s">
        <v>4</v>
      </c>
      <c r="E126" s="3">
        <v>1992</v>
      </c>
      <c r="F126" s="6">
        <v>2.0833333333333332E-2</v>
      </c>
      <c r="G126" s="6">
        <v>0.85416666666666663</v>
      </c>
      <c r="H126" s="3">
        <f t="shared" ref="H126:H134" si="8">E126*2</f>
        <v>3984</v>
      </c>
      <c r="I126">
        <v>2020</v>
      </c>
    </row>
    <row r="127" spans="1:10" x14ac:dyDescent="0.25">
      <c r="A127" s="1">
        <v>44076</v>
      </c>
      <c r="B127" t="s">
        <v>8</v>
      </c>
      <c r="C127" t="s">
        <v>19</v>
      </c>
      <c r="D127" t="str">
        <f>VLOOKUP(C127,Table1[],2)</f>
        <v>Regent</v>
      </c>
      <c r="E127" s="3">
        <f>VLOOKUP(C127,Table1[],3)</f>
        <v>700</v>
      </c>
      <c r="F127" s="6">
        <v>0.25</v>
      </c>
      <c r="G127" s="6">
        <v>0.70833333333333337</v>
      </c>
      <c r="H127" s="3">
        <f t="shared" si="8"/>
        <v>1400</v>
      </c>
      <c r="I127">
        <v>2020</v>
      </c>
    </row>
    <row r="128" spans="1:10" x14ac:dyDescent="0.25">
      <c r="A128" s="1">
        <v>44078</v>
      </c>
      <c r="B128" t="s">
        <v>8</v>
      </c>
      <c r="C128" t="s">
        <v>12</v>
      </c>
      <c r="D128" t="str">
        <f>VLOOKUP(C128,Table1[],2)</f>
        <v>Celebrity</v>
      </c>
      <c r="E128" s="3">
        <f>VLOOKUP(C128,Table1[],3)</f>
        <v>2038</v>
      </c>
      <c r="F128" s="6">
        <v>0.20833333333333334</v>
      </c>
      <c r="G128" s="6">
        <v>0.83333333333333337</v>
      </c>
      <c r="H128" s="3">
        <f t="shared" si="8"/>
        <v>4076</v>
      </c>
      <c r="I128">
        <v>2020</v>
      </c>
    </row>
    <row r="129" spans="1:10" x14ac:dyDescent="0.25">
      <c r="A129" s="1">
        <v>44079</v>
      </c>
      <c r="B129" t="s">
        <v>7</v>
      </c>
      <c r="C129" t="s">
        <v>59</v>
      </c>
      <c r="D129" t="s">
        <v>4</v>
      </c>
      <c r="E129" s="3">
        <v>2600</v>
      </c>
      <c r="F129" s="6">
        <v>2.0833333333333332E-2</v>
      </c>
      <c r="G129" s="6">
        <v>0.85416666666666663</v>
      </c>
      <c r="H129" s="3">
        <f t="shared" si="8"/>
        <v>5200</v>
      </c>
      <c r="I129">
        <v>2020</v>
      </c>
    </row>
    <row r="130" spans="1:10" x14ac:dyDescent="0.25">
      <c r="A130" s="1">
        <v>44080</v>
      </c>
      <c r="B130" t="s">
        <v>8</v>
      </c>
      <c r="C130" t="s">
        <v>11</v>
      </c>
      <c r="D130" t="str">
        <f>VLOOKUP(C130,Table1[],2)</f>
        <v>Holland America</v>
      </c>
      <c r="E130" s="3">
        <f>VLOOKUP(C130,Table1[],3)</f>
        <v>1924</v>
      </c>
      <c r="F130" s="6">
        <v>0.20833333333333334</v>
      </c>
      <c r="G130" s="6">
        <v>0.875</v>
      </c>
      <c r="H130" s="3">
        <f t="shared" si="8"/>
        <v>3848</v>
      </c>
      <c r="I130">
        <v>2020</v>
      </c>
    </row>
    <row r="131" spans="1:10" x14ac:dyDescent="0.25">
      <c r="A131" s="1">
        <v>44081</v>
      </c>
      <c r="B131" t="s">
        <v>8</v>
      </c>
      <c r="C131" t="s">
        <v>18</v>
      </c>
      <c r="D131" t="str">
        <f>VLOOKUP(C131,Table1[],2)</f>
        <v>Norwegian</v>
      </c>
      <c r="E131" s="3">
        <f>VLOOKUP(C131,Table1[],3)</f>
        <v>2376</v>
      </c>
      <c r="F131" s="6">
        <v>0.20833333333333334</v>
      </c>
      <c r="G131" s="6">
        <v>0.875</v>
      </c>
      <c r="H131" s="3">
        <f t="shared" si="8"/>
        <v>4752</v>
      </c>
      <c r="I131">
        <v>2020</v>
      </c>
    </row>
    <row r="132" spans="1:10" x14ac:dyDescent="0.25">
      <c r="A132" s="1">
        <v>44081</v>
      </c>
      <c r="B132" t="s">
        <v>8</v>
      </c>
      <c r="C132" t="s">
        <v>22</v>
      </c>
      <c r="D132" t="str">
        <f>VLOOKUP(C132,Table1[],2)</f>
        <v>Seabourn</v>
      </c>
      <c r="E132" s="3">
        <f>VLOOKUP(C132,Table1[],3)</f>
        <v>450</v>
      </c>
      <c r="F132" s="6">
        <v>0.29166666666666669</v>
      </c>
      <c r="G132" s="6">
        <v>0.83333333333333337</v>
      </c>
      <c r="H132" s="3">
        <f t="shared" si="8"/>
        <v>900</v>
      </c>
      <c r="I132">
        <v>2020</v>
      </c>
    </row>
    <row r="133" spans="1:10" x14ac:dyDescent="0.25">
      <c r="A133" s="1">
        <v>44083</v>
      </c>
      <c r="B133" t="s">
        <v>7</v>
      </c>
      <c r="C133" t="s">
        <v>58</v>
      </c>
      <c r="D133" t="s">
        <v>4</v>
      </c>
      <c r="E133" s="3">
        <v>685</v>
      </c>
      <c r="F133" s="6">
        <v>2.0833333333333332E-2</v>
      </c>
      <c r="G133" s="6">
        <v>0.85416666666666663</v>
      </c>
      <c r="H133" s="3">
        <f t="shared" si="8"/>
        <v>1370</v>
      </c>
      <c r="I133">
        <v>2020</v>
      </c>
    </row>
    <row r="134" spans="1:10" x14ac:dyDescent="0.25">
      <c r="A134" s="1">
        <v>44084</v>
      </c>
      <c r="B134" t="s">
        <v>8</v>
      </c>
      <c r="C134" t="s">
        <v>38</v>
      </c>
      <c r="D134" t="str">
        <f>VLOOKUP(C134,Table1[],2)</f>
        <v>Silversea</v>
      </c>
      <c r="E134" s="3">
        <f>VLOOKUP(C134,Table1[],3)</f>
        <v>596</v>
      </c>
      <c r="F134" s="6">
        <v>0.29166666666666669</v>
      </c>
      <c r="G134" s="6">
        <v>0.79166666666666663</v>
      </c>
      <c r="H134" s="3">
        <f t="shared" si="8"/>
        <v>1192</v>
      </c>
      <c r="I134">
        <v>2020</v>
      </c>
    </row>
    <row r="135" spans="1:10" x14ac:dyDescent="0.25">
      <c r="A135" s="1">
        <v>44085</v>
      </c>
      <c r="B135" t="s">
        <v>8</v>
      </c>
      <c r="C135" t="s">
        <v>65</v>
      </c>
      <c r="D135" t="str">
        <f>VLOOKUP(C135,Table1[],2)</f>
        <v>Scenic</v>
      </c>
      <c r="E135" s="3">
        <f>VLOOKUP(C135,Table1[],3)</f>
        <v>228</v>
      </c>
      <c r="F135" s="6">
        <v>0.25</v>
      </c>
      <c r="G135" s="6">
        <v>0.70833333333333337</v>
      </c>
      <c r="H135" s="3">
        <f>E135*0</f>
        <v>0</v>
      </c>
      <c r="I135">
        <v>2020</v>
      </c>
    </row>
    <row r="136" spans="1:10" x14ac:dyDescent="0.25">
      <c r="A136" s="1">
        <v>44085</v>
      </c>
      <c r="B136" t="s">
        <v>6</v>
      </c>
      <c r="C136" t="s">
        <v>56</v>
      </c>
      <c r="D136" t="s">
        <v>57</v>
      </c>
      <c r="E136" s="3">
        <v>240</v>
      </c>
      <c r="F136" s="6">
        <v>0.91666666666666663</v>
      </c>
      <c r="G136" s="5" t="s">
        <v>50</v>
      </c>
      <c r="H136">
        <v>240</v>
      </c>
      <c r="I136">
        <v>2020</v>
      </c>
      <c r="J136" t="s">
        <v>55</v>
      </c>
    </row>
    <row r="137" spans="1:10" x14ac:dyDescent="0.25">
      <c r="A137" s="1">
        <v>44086</v>
      </c>
      <c r="B137" t="s">
        <v>7</v>
      </c>
      <c r="C137" t="s">
        <v>34</v>
      </c>
      <c r="D137" t="s">
        <v>4</v>
      </c>
      <c r="E137" s="3">
        <v>3560</v>
      </c>
      <c r="F137" s="6">
        <v>2.0833333333333332E-2</v>
      </c>
      <c r="G137" s="6">
        <v>0.85416666666666663</v>
      </c>
      <c r="H137" s="3">
        <f>E137*2</f>
        <v>7120</v>
      </c>
      <c r="I137">
        <v>2020</v>
      </c>
    </row>
    <row r="138" spans="1:10" x14ac:dyDescent="0.25">
      <c r="A138" s="1">
        <v>44087</v>
      </c>
      <c r="B138" t="s">
        <v>8</v>
      </c>
      <c r="C138" t="s">
        <v>10</v>
      </c>
      <c r="D138" t="str">
        <f>VLOOKUP(C138,Table1[],2)</f>
        <v>Holland America</v>
      </c>
      <c r="E138" s="3">
        <f>VLOOKUP(C138,Table1[],3)</f>
        <v>1848</v>
      </c>
      <c r="F138" s="6">
        <v>0.1875</v>
      </c>
      <c r="G138" s="6">
        <v>0.83333333333333337</v>
      </c>
      <c r="H138" s="3">
        <f>E138*2</f>
        <v>3696</v>
      </c>
      <c r="I138">
        <v>2020</v>
      </c>
    </row>
    <row r="139" spans="1:10" x14ac:dyDescent="0.25">
      <c r="A139" s="1">
        <v>44088</v>
      </c>
      <c r="B139" t="s">
        <v>6</v>
      </c>
      <c r="C139" t="s">
        <v>44</v>
      </c>
      <c r="D139" t="s">
        <v>30</v>
      </c>
      <c r="E139" s="3">
        <v>1266</v>
      </c>
      <c r="F139" s="6">
        <v>0.41666666666666669</v>
      </c>
      <c r="G139" s="6">
        <v>0.91666666666666663</v>
      </c>
      <c r="H139">
        <v>0</v>
      </c>
      <c r="I139">
        <v>2020</v>
      </c>
      <c r="J139" t="s">
        <v>55</v>
      </c>
    </row>
    <row r="140" spans="1:10" x14ac:dyDescent="0.25">
      <c r="A140" s="1">
        <v>44089</v>
      </c>
      <c r="B140" t="s">
        <v>6</v>
      </c>
      <c r="C140" t="s">
        <v>42</v>
      </c>
      <c r="D140" t="s">
        <v>43</v>
      </c>
      <c r="E140" s="3">
        <v>2092</v>
      </c>
      <c r="F140" s="6">
        <v>0.41666666666666669</v>
      </c>
      <c r="G140" s="6">
        <v>0.91666666666666663</v>
      </c>
      <c r="H140">
        <v>0</v>
      </c>
      <c r="I140">
        <v>2020</v>
      </c>
      <c r="J140" t="s">
        <v>55</v>
      </c>
    </row>
    <row r="141" spans="1:10" x14ac:dyDescent="0.25">
      <c r="A141" s="1">
        <v>44090</v>
      </c>
      <c r="B141" t="s">
        <v>7</v>
      </c>
      <c r="C141" t="s">
        <v>14</v>
      </c>
      <c r="D141" t="s">
        <v>4</v>
      </c>
      <c r="E141" s="3">
        <v>1992</v>
      </c>
      <c r="F141" s="6">
        <v>2.0833333333333332E-2</v>
      </c>
      <c r="G141" s="6">
        <v>0.85416666666666663</v>
      </c>
      <c r="H141" s="3">
        <f>E141*2</f>
        <v>3984</v>
      </c>
      <c r="I141">
        <v>2020</v>
      </c>
    </row>
    <row r="142" spans="1:10" x14ac:dyDescent="0.25">
      <c r="A142" s="1">
        <v>44090</v>
      </c>
      <c r="B142" t="s">
        <v>8</v>
      </c>
      <c r="C142" t="s">
        <v>19</v>
      </c>
      <c r="D142" t="str">
        <f>VLOOKUP(C142,Table1[],2)</f>
        <v>Regent</v>
      </c>
      <c r="E142" s="3">
        <f>VLOOKUP(C142,Table1[],3)</f>
        <v>700</v>
      </c>
      <c r="F142" s="6">
        <v>0.25</v>
      </c>
      <c r="G142" s="6">
        <v>0.70833333333333337</v>
      </c>
      <c r="H142" s="3">
        <f>E142*2</f>
        <v>1400</v>
      </c>
      <c r="I142">
        <v>2020</v>
      </c>
    </row>
    <row r="143" spans="1:10" x14ac:dyDescent="0.25">
      <c r="A143" s="1">
        <v>44100</v>
      </c>
      <c r="B143" t="s">
        <v>8</v>
      </c>
      <c r="C143" t="s">
        <v>67</v>
      </c>
      <c r="D143" t="str">
        <f>VLOOKUP(C143,Table1[],2)</f>
        <v>Silversea</v>
      </c>
      <c r="E143" s="3">
        <f>VLOOKUP(C143,Table1[],3)</f>
        <v>254</v>
      </c>
      <c r="F143" s="6">
        <v>0.27083333333333331</v>
      </c>
      <c r="G143" s="6">
        <v>0.70833333333333337</v>
      </c>
      <c r="H143" s="3">
        <f>E143*2</f>
        <v>508</v>
      </c>
      <c r="I143">
        <v>2020</v>
      </c>
    </row>
    <row r="144" spans="1:10" x14ac:dyDescent="0.25">
      <c r="A144" s="1">
        <v>44114</v>
      </c>
      <c r="B144" t="s">
        <v>8</v>
      </c>
      <c r="C144" t="s">
        <v>48</v>
      </c>
      <c r="D144" t="str">
        <f>VLOOKUP(C144,Table1[],2)</f>
        <v>Oceania</v>
      </c>
      <c r="E144" s="3">
        <f>VLOOKUP(C144,Table1[],3)</f>
        <v>700</v>
      </c>
      <c r="F144" s="6">
        <v>0.25</v>
      </c>
      <c r="G144" s="6">
        <v>0.75</v>
      </c>
      <c r="H144" s="3">
        <f>E144*2</f>
        <v>1400</v>
      </c>
      <c r="I144">
        <v>2020</v>
      </c>
    </row>
    <row r="145" spans="1:8" x14ac:dyDescent="0.25">
      <c r="A145" s="1"/>
      <c r="E145" s="3"/>
      <c r="F145" s="6"/>
      <c r="G145" s="6"/>
      <c r="H145" s="3"/>
    </row>
    <row r="146" spans="1:8" x14ac:dyDescent="0.25">
      <c r="A146" s="1"/>
      <c r="E146" s="3"/>
      <c r="F146" s="6"/>
      <c r="G146" s="6"/>
      <c r="H146" s="3"/>
    </row>
    <row r="147" spans="1:8" x14ac:dyDescent="0.25">
      <c r="A147" s="1"/>
      <c r="E147" s="3"/>
      <c r="F147" s="6"/>
      <c r="G147" s="6"/>
      <c r="H147" s="3"/>
    </row>
    <row r="148" spans="1:8" x14ac:dyDescent="0.25">
      <c r="A148" s="1"/>
      <c r="E148" s="3"/>
      <c r="F148" s="6"/>
      <c r="G148" s="6"/>
      <c r="H148" s="3"/>
    </row>
    <row r="149" spans="1:8" x14ac:dyDescent="0.25">
      <c r="A149" s="1"/>
      <c r="E149" s="3"/>
      <c r="F149" s="6"/>
      <c r="G149" s="6"/>
    </row>
    <row r="150" spans="1:8" x14ac:dyDescent="0.25">
      <c r="A150" s="1"/>
      <c r="E150" s="3"/>
      <c r="F150" s="6"/>
      <c r="G150" s="6"/>
      <c r="H150" s="3"/>
    </row>
    <row r="151" spans="1:8" x14ac:dyDescent="0.25">
      <c r="E151" s="3"/>
    </row>
  </sheetData>
  <autoFilter ref="A1:J151">
    <sortState ref="A2:J148">
      <sortCondition ref="A1:A148"/>
    </sortState>
  </autoFilter>
  <sortState ref="A2:J140">
    <sortCondition ref="A1"/>
  </sortState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 Sailing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Bonney</dc:creator>
  <cp:lastModifiedBy>Jack Bonney</cp:lastModifiedBy>
  <cp:lastPrinted>2019-10-21T17:38:19Z</cp:lastPrinted>
  <dcterms:created xsi:type="dcterms:W3CDTF">2018-01-30T22:48:57Z</dcterms:created>
  <dcterms:modified xsi:type="dcterms:W3CDTF">2020-01-10T22:53:23Z</dcterms:modified>
</cp:coreProperties>
</file>