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itbentonville.sharepoint.com/sites/VisitBentonville2/Shared Documents/A &amp; P Mtgs/Monthly Reports for Commissioners/WEBSITE REPORT/2024/"/>
    </mc:Choice>
  </mc:AlternateContent>
  <xr:revisionPtr revIDLastSave="6" documentId="8_{A443376F-E7B7-4763-9AB3-27424197DD1B}" xr6:coauthVersionLast="47" xr6:coauthVersionMax="47" xr10:uidLastSave="{97F14155-DCF0-4BAF-9F13-F44EAD409D39}"/>
  <bookViews>
    <workbookView xWindow="-120" yWindow="-120" windowWidth="29040" windowHeight="15720" xr2:uid="{D921ECA3-73F3-4982-87B8-D837E6C616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I27" i="1"/>
  <c r="H39" i="1"/>
  <c r="G39" i="1"/>
  <c r="J59" i="1"/>
  <c r="J57" i="1"/>
  <c r="J56" i="1"/>
  <c r="H58" i="1"/>
  <c r="H60" i="1" s="1"/>
  <c r="G58" i="1"/>
  <c r="G60" i="1" s="1"/>
  <c r="E59" i="1"/>
  <c r="E57" i="1"/>
  <c r="E56" i="1"/>
  <c r="C58" i="1"/>
  <c r="C60" i="1" s="1"/>
  <c r="B58" i="1"/>
  <c r="B60" i="1" s="1"/>
  <c r="E58" i="1" l="1"/>
  <c r="E60" i="1" s="1"/>
  <c r="J58" i="1"/>
  <c r="J60" i="1" s="1"/>
  <c r="I59" i="1"/>
  <c r="I57" i="1"/>
  <c r="I56" i="1"/>
  <c r="D59" i="1"/>
  <c r="D57" i="1"/>
  <c r="D56" i="1"/>
  <c r="J50" i="1"/>
  <c r="J48" i="1"/>
  <c r="J47" i="1"/>
  <c r="H49" i="1"/>
  <c r="H51" i="1" s="1"/>
  <c r="I48" i="1" s="1"/>
  <c r="G49" i="1"/>
  <c r="G51" i="1" s="1"/>
  <c r="E50" i="1"/>
  <c r="E48" i="1"/>
  <c r="E47" i="1"/>
  <c r="I58" i="1" l="1"/>
  <c r="I60" i="1" s="1"/>
  <c r="J49" i="1"/>
  <c r="J51" i="1"/>
  <c r="I50" i="1"/>
  <c r="I47" i="1"/>
  <c r="I49" i="1" s="1"/>
  <c r="D58" i="1"/>
  <c r="D60" i="1" s="1"/>
  <c r="C49" i="1"/>
  <c r="C51" i="1" s="1"/>
  <c r="D50" i="1" s="1"/>
  <c r="B51" i="1"/>
  <c r="I51" i="1" l="1"/>
  <c r="E49" i="1"/>
  <c r="D47" i="1"/>
  <c r="D48" i="1"/>
  <c r="E51" i="1"/>
  <c r="E40" i="1"/>
  <c r="J40" i="1"/>
  <c r="J38" i="1"/>
  <c r="J37" i="1"/>
  <c r="H41" i="1"/>
  <c r="G41" i="1"/>
  <c r="J39" i="1" l="1"/>
  <c r="J41" i="1" s="1"/>
  <c r="I38" i="1"/>
  <c r="I37" i="1"/>
  <c r="I40" i="1"/>
  <c r="D49" i="1"/>
  <c r="D51" i="1" s="1"/>
  <c r="E38" i="1"/>
  <c r="E37" i="1"/>
  <c r="C39" i="1"/>
  <c r="C41" i="1" s="1"/>
  <c r="B39" i="1"/>
  <c r="B41" i="1" s="1"/>
  <c r="I39" i="1" l="1"/>
  <c r="I41" i="1" s="1"/>
  <c r="E39" i="1"/>
  <c r="E41" i="1" s="1"/>
  <c r="D38" i="1"/>
  <c r="D37" i="1"/>
  <c r="D40" i="1"/>
  <c r="J27" i="1"/>
  <c r="J25" i="1"/>
  <c r="J24" i="1"/>
  <c r="H26" i="1"/>
  <c r="G26" i="1"/>
  <c r="G28" i="1" s="1"/>
  <c r="J26" i="1" l="1"/>
  <c r="D39" i="1"/>
  <c r="D41" i="1" s="1"/>
  <c r="H28" i="1"/>
  <c r="E27" i="1"/>
  <c r="E25" i="1"/>
  <c r="E24" i="1"/>
  <c r="C26" i="1"/>
  <c r="C28" i="1" s="1"/>
  <c r="B26" i="1"/>
  <c r="B28" i="1" s="1"/>
  <c r="I25" i="1" l="1"/>
  <c r="I24" i="1"/>
  <c r="D27" i="1"/>
  <c r="D25" i="1"/>
  <c r="D24" i="1"/>
  <c r="E26" i="1"/>
  <c r="E28" i="1" s="1"/>
  <c r="I28" i="1"/>
  <c r="I26" i="1"/>
  <c r="J28" i="1"/>
  <c r="J18" i="1"/>
  <c r="J16" i="1"/>
  <c r="J15" i="1"/>
  <c r="H17" i="1"/>
  <c r="H19" i="1" s="1"/>
  <c r="G17" i="1"/>
  <c r="G19" i="1" s="1"/>
  <c r="I16" i="1" l="1"/>
  <c r="I18" i="1"/>
  <c r="J17" i="1"/>
  <c r="J19" i="1" s="1"/>
  <c r="I15" i="1"/>
  <c r="I17" i="1" s="1"/>
  <c r="D26" i="1"/>
  <c r="D28" i="1" s="1"/>
  <c r="E18" i="1"/>
  <c r="E15" i="1"/>
  <c r="C17" i="1"/>
  <c r="C19" i="1" s="1"/>
  <c r="B17" i="1"/>
  <c r="I19" i="1" l="1"/>
  <c r="D16" i="1"/>
  <c r="D15" i="1"/>
  <c r="D18" i="1"/>
  <c r="E16" i="1"/>
  <c r="E17" i="1" s="1"/>
  <c r="E19" i="1" s="1"/>
  <c r="B19" i="1"/>
  <c r="J9" i="1"/>
  <c r="H8" i="1"/>
  <c r="H10" i="1" s="1"/>
  <c r="I6" i="1" s="1"/>
  <c r="J7" i="1"/>
  <c r="J6" i="1"/>
  <c r="G8" i="1"/>
  <c r="G10" i="1" s="1"/>
  <c r="J8" i="1" l="1"/>
  <c r="J10" i="1" s="1"/>
  <c r="I9" i="1"/>
  <c r="D17" i="1"/>
  <c r="D19" i="1" s="1"/>
  <c r="I7" i="1"/>
  <c r="I8" i="1" s="1"/>
  <c r="E9" i="1"/>
  <c r="E7" i="1"/>
  <c r="E6" i="1"/>
  <c r="C8" i="1"/>
  <c r="B8" i="1"/>
  <c r="B10" i="1" s="1"/>
  <c r="C10" i="1" l="1"/>
  <c r="D6" i="1" s="1"/>
  <c r="I10" i="1"/>
  <c r="E8" i="1"/>
  <c r="D9" i="1" l="1"/>
  <c r="D7" i="1"/>
  <c r="D8" i="1" s="1"/>
  <c r="E10" i="1"/>
  <c r="D10" i="1" l="1"/>
</calcChain>
</file>

<file path=xl/sharedStrings.xml><?xml version="1.0" encoding="utf-8"?>
<sst xmlns="http://schemas.openxmlformats.org/spreadsheetml/2006/main" count="110" uniqueCount="10">
  <si>
    <t>Lodging/Meeting Space</t>
  </si>
  <si>
    <t>Prepared Food/Beverage</t>
  </si>
  <si>
    <t>Reported Totals</t>
  </si>
  <si>
    <t>Delinquent (Estimated)</t>
  </si>
  <si>
    <t>Totals</t>
  </si>
  <si>
    <t># of Tax Collectors</t>
  </si>
  <si>
    <t>Amount Reported</t>
  </si>
  <si>
    <t>% of Total</t>
  </si>
  <si>
    <t>Average Amount</t>
  </si>
  <si>
    <t xml:space="preserve">                                            2024 A&amp;P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</si>
</sst>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" fontId="3" fillId="0" borderId="0" xfId="0" applyNumberFormat="1" applyFont="1"/>
    <xf numFmtId="41" fontId="3" fillId="0" borderId="0" xfId="0" applyNumberFormat="1" applyFont="1"/>
    <xf numFmtId="10" fontId="3" fillId="0" borderId="0" xfId="0" applyNumberFormat="1" applyFont="1"/>
    <xf numFmtId="42" fontId="3" fillId="0" borderId="1" xfId="1" applyNumberFormat="1" applyFont="1" applyBorder="1"/>
    <xf numFmtId="10" fontId="3" fillId="0" borderId="1" xfId="1" applyNumberFormat="1" applyFont="1" applyBorder="1"/>
    <xf numFmtId="42" fontId="4" fillId="0" borderId="2" xfId="2" applyNumberFormat="1" applyFont="1" applyBorder="1"/>
    <xf numFmtId="9" fontId="4" fillId="0" borderId="2" xfId="2" applyFont="1" applyBorder="1"/>
    <xf numFmtId="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wrapText="1"/>
    </xf>
    <xf numFmtId="43" fontId="3" fillId="0" borderId="0" xfId="0" applyNumberFormat="1" applyFont="1"/>
    <xf numFmtId="42" fontId="4" fillId="0" borderId="0" xfId="2" applyNumberFormat="1" applyFont="1"/>
    <xf numFmtId="9" fontId="4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0" fontId="3" fillId="0" borderId="1" xfId="0" applyNumberFormat="1" applyFont="1" applyBorder="1"/>
    <xf numFmtId="41" fontId="3" fillId="0" borderId="1" xfId="0" applyNumberFormat="1" applyFont="1" applyBorder="1"/>
    <xf numFmtId="10" fontId="4" fillId="0" borderId="2" xfId="0" applyNumberFormat="1" applyFont="1" applyBorder="1"/>
    <xf numFmtId="41" fontId="4" fillId="0" borderId="2" xfId="0" applyNumberFormat="1" applyFont="1" applyBorder="1"/>
    <xf numFmtId="42" fontId="3" fillId="0" borderId="0" xfId="0" applyNumberFormat="1" applyFont="1"/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3456-037D-4C48-B4DE-8858EDCABF6C}">
  <dimension ref="A1:M61"/>
  <sheetViews>
    <sheetView tabSelected="1" topLeftCell="A43" zoomScaleNormal="100" workbookViewId="0">
      <selection activeCell="L59" sqref="L59"/>
    </sheetView>
  </sheetViews>
  <sheetFormatPr defaultColWidth="8.77734375" defaultRowHeight="14.25" x14ac:dyDescent="0.2"/>
  <cols>
    <col min="1" max="1" width="20.77734375" style="18" customWidth="1"/>
    <col min="2" max="2" width="8.77734375" style="2" customWidth="1"/>
    <col min="3" max="3" width="10.109375" style="3" bestFit="1" customWidth="1"/>
    <col min="4" max="4" width="8.77734375" style="4" bestFit="1" customWidth="1"/>
    <col min="5" max="5" width="7.77734375" style="13" bestFit="1" customWidth="1"/>
    <col min="6" max="6" width="20.77734375" style="18" customWidth="1"/>
    <col min="7" max="7" width="8.77734375" style="1" customWidth="1"/>
    <col min="8" max="8" width="9.77734375" style="1" bestFit="1" customWidth="1"/>
    <col min="9" max="9" width="8.77734375" style="1" bestFit="1" customWidth="1"/>
    <col min="10" max="10" width="7.77734375" style="1" bestFit="1" customWidth="1"/>
    <col min="11" max="12" width="8.77734375" style="1"/>
    <col min="13" max="13" width="9.77734375" style="1" bestFit="1" customWidth="1"/>
    <col min="14" max="16384" width="8.77734375" style="1"/>
  </cols>
  <sheetData>
    <row r="1" spans="1:13" ht="18" x14ac:dyDescent="0.2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5" x14ac:dyDescent="0.25">
      <c r="A2" s="17"/>
      <c r="B2" s="16"/>
      <c r="C2" s="16"/>
      <c r="D2" s="16"/>
      <c r="E2" s="16"/>
      <c r="F2" s="17"/>
      <c r="G2" s="16"/>
      <c r="H2" s="16"/>
      <c r="I2" s="16"/>
      <c r="J2" s="16"/>
    </row>
    <row r="3" spans="1:13" ht="15" x14ac:dyDescent="0.25">
      <c r="A3" s="17"/>
      <c r="B3" s="16"/>
      <c r="C3" s="16"/>
      <c r="D3" s="16"/>
      <c r="E3" s="16"/>
      <c r="F3" s="17"/>
      <c r="G3" s="16"/>
      <c r="H3" s="16"/>
      <c r="I3" s="16"/>
      <c r="J3" s="16"/>
    </row>
    <row r="4" spans="1:13" ht="15" x14ac:dyDescent="0.25">
      <c r="B4" s="24">
        <v>45292</v>
      </c>
      <c r="C4" s="25"/>
      <c r="D4" s="25"/>
      <c r="E4" s="25"/>
      <c r="G4" s="24">
        <v>45323</v>
      </c>
      <c r="H4" s="25"/>
      <c r="I4" s="25"/>
      <c r="J4" s="25"/>
    </row>
    <row r="5" spans="1:13" ht="45" x14ac:dyDescent="0.2">
      <c r="B5" s="9" t="s">
        <v>5</v>
      </c>
      <c r="C5" s="10" t="s">
        <v>6</v>
      </c>
      <c r="D5" s="11" t="s">
        <v>7</v>
      </c>
      <c r="E5" s="12" t="s">
        <v>8</v>
      </c>
      <c r="G5" s="9" t="s">
        <v>5</v>
      </c>
      <c r="H5" s="10" t="s">
        <v>6</v>
      </c>
      <c r="I5" s="11" t="s">
        <v>7</v>
      </c>
      <c r="J5" s="12" t="s">
        <v>8</v>
      </c>
    </row>
    <row r="6" spans="1:13" x14ac:dyDescent="0.2">
      <c r="A6" s="18" t="s">
        <v>0</v>
      </c>
      <c r="B6" s="2">
        <v>41</v>
      </c>
      <c r="C6" s="3">
        <v>88021</v>
      </c>
      <c r="D6" s="4">
        <f>C6/C10</f>
        <v>0.32545686384869033</v>
      </c>
      <c r="E6" s="3">
        <f>C6/B6</f>
        <v>2146.8536585365855</v>
      </c>
      <c r="F6" s="18" t="s">
        <v>0</v>
      </c>
      <c r="G6" s="2">
        <v>51</v>
      </c>
      <c r="H6" s="3">
        <v>104137.75</v>
      </c>
      <c r="I6" s="4">
        <f>H6/H10</f>
        <v>0.33651949055135039</v>
      </c>
      <c r="J6" s="3">
        <f>H6/G6</f>
        <v>2041.9166666666667</v>
      </c>
      <c r="M6" s="23"/>
    </row>
    <row r="7" spans="1:13" x14ac:dyDescent="0.2">
      <c r="A7" s="18" t="s">
        <v>1</v>
      </c>
      <c r="B7" s="2">
        <v>210</v>
      </c>
      <c r="C7" s="3">
        <v>174973.03</v>
      </c>
      <c r="D7" s="4">
        <f>C7/C10</f>
        <v>0.64696122063942485</v>
      </c>
      <c r="E7" s="3">
        <f>C7/B7</f>
        <v>833.2049047619048</v>
      </c>
      <c r="F7" s="18" t="s">
        <v>1</v>
      </c>
      <c r="G7" s="2">
        <v>219</v>
      </c>
      <c r="H7" s="3">
        <v>192552.58</v>
      </c>
      <c r="I7" s="4">
        <f>H7/H10</f>
        <v>0.62223061402755608</v>
      </c>
      <c r="J7" s="3">
        <f>H7/G7</f>
        <v>879.23552511415517</v>
      </c>
      <c r="M7" s="3"/>
    </row>
    <row r="8" spans="1:13" x14ac:dyDescent="0.2">
      <c r="A8" s="18" t="s">
        <v>2</v>
      </c>
      <c r="B8" s="5">
        <f>SUM(B6:B7)</f>
        <v>251</v>
      </c>
      <c r="C8" s="5">
        <f>SUM(C6:C7)</f>
        <v>262994.03000000003</v>
      </c>
      <c r="D8" s="6">
        <f>SUM(D6:D7)</f>
        <v>0.97241808448811518</v>
      </c>
      <c r="E8" s="5">
        <f>C8/B8</f>
        <v>1047.7849800796814</v>
      </c>
      <c r="F8" s="18" t="s">
        <v>2</v>
      </c>
      <c r="G8" s="5">
        <f>SUM(G6:G7)</f>
        <v>270</v>
      </c>
      <c r="H8" s="5">
        <f>SUM(H6:H7)</f>
        <v>296690.32999999996</v>
      </c>
      <c r="I8" s="6">
        <f>SUM(I6:I7)</f>
        <v>0.95875010457890641</v>
      </c>
      <c r="J8" s="5">
        <f>SUM(J6:J7)</f>
        <v>2921.1521917808218</v>
      </c>
      <c r="M8" s="3"/>
    </row>
    <row r="9" spans="1:13" x14ac:dyDescent="0.2">
      <c r="A9" s="18" t="s">
        <v>3</v>
      </c>
      <c r="B9" s="2">
        <v>72</v>
      </c>
      <c r="C9" s="3">
        <v>7459.63</v>
      </c>
      <c r="D9" s="4">
        <f>C9/C10</f>
        <v>2.7581915511884731E-2</v>
      </c>
      <c r="E9" s="3">
        <f>C9/B9</f>
        <v>103.60597222222222</v>
      </c>
      <c r="F9" s="18" t="s">
        <v>3</v>
      </c>
      <c r="G9" s="2">
        <v>127</v>
      </c>
      <c r="H9" s="3">
        <v>12765</v>
      </c>
      <c r="I9" s="4">
        <f>H9/H10</f>
        <v>4.1249895421093578E-2</v>
      </c>
      <c r="J9" s="3">
        <f>H9/G9</f>
        <v>100.51181102362204</v>
      </c>
    </row>
    <row r="10" spans="1:13" ht="15.75" thickBot="1" x14ac:dyDescent="0.3">
      <c r="A10" s="18" t="s">
        <v>4</v>
      </c>
      <c r="B10" s="7">
        <f>SUM(B8+B9)</f>
        <v>323</v>
      </c>
      <c r="C10" s="7">
        <f>SUM(C8:C9)</f>
        <v>270453.66000000003</v>
      </c>
      <c r="D10" s="8">
        <f>SUM(D8:D9)</f>
        <v>0.99999999999999989</v>
      </c>
      <c r="E10" s="7">
        <f>C10/B10</f>
        <v>837.3178328173376</v>
      </c>
      <c r="F10" s="18" t="s">
        <v>4</v>
      </c>
      <c r="G10" s="7">
        <f>SUM(G8:G9)</f>
        <v>397</v>
      </c>
      <c r="H10" s="7">
        <f>SUM(H8:H9)</f>
        <v>309455.32999999996</v>
      </c>
      <c r="I10" s="8">
        <f>SUM(I8:I9)</f>
        <v>1</v>
      </c>
      <c r="J10" s="7">
        <f>SUM(J8:J9)</f>
        <v>3021.664002804444</v>
      </c>
    </row>
    <row r="11" spans="1:13" ht="15.75" thickTop="1" x14ac:dyDescent="0.25">
      <c r="B11" s="14"/>
      <c r="C11" s="14"/>
      <c r="D11" s="15"/>
      <c r="E11" s="14"/>
      <c r="G11" s="14"/>
      <c r="H11" s="14"/>
      <c r="I11" s="15"/>
      <c r="J11" s="14"/>
    </row>
    <row r="13" spans="1:13" ht="15.75" thickTop="1" x14ac:dyDescent="0.25">
      <c r="B13" s="24">
        <v>45352</v>
      </c>
      <c r="C13" s="25"/>
      <c r="D13" s="25"/>
      <c r="E13" s="25"/>
      <c r="G13" s="24">
        <v>45383</v>
      </c>
      <c r="H13" s="25"/>
      <c r="I13" s="25"/>
      <c r="J13" s="25"/>
    </row>
    <row r="14" spans="1:13" ht="45" x14ac:dyDescent="0.2">
      <c r="B14" s="9" t="s">
        <v>5</v>
      </c>
      <c r="C14" s="10" t="s">
        <v>6</v>
      </c>
      <c r="D14" s="11" t="s">
        <v>7</v>
      </c>
      <c r="E14" s="12" t="s">
        <v>8</v>
      </c>
      <c r="G14" s="9" t="s">
        <v>5</v>
      </c>
      <c r="H14" s="10" t="s">
        <v>6</v>
      </c>
      <c r="I14" s="11" t="s">
        <v>7</v>
      </c>
      <c r="J14" s="12" t="s">
        <v>8</v>
      </c>
    </row>
    <row r="15" spans="1:13" x14ac:dyDescent="0.2">
      <c r="A15" s="18" t="s">
        <v>0</v>
      </c>
      <c r="B15" s="2">
        <v>55</v>
      </c>
      <c r="C15" s="3">
        <v>130373.12</v>
      </c>
      <c r="D15" s="4">
        <f>SUM(C15/C19)</f>
        <v>0.37627328313801811</v>
      </c>
      <c r="E15" s="3">
        <f>SUM(C15/B15)</f>
        <v>2370.4203636363636</v>
      </c>
      <c r="F15" s="18" t="s">
        <v>0</v>
      </c>
      <c r="G15" s="2">
        <v>48</v>
      </c>
      <c r="H15" s="3">
        <v>130849.7</v>
      </c>
      <c r="I15" s="4">
        <f>SUM(H15/H19)</f>
        <v>0.35499323340922362</v>
      </c>
      <c r="J15" s="3">
        <f>SUM(H15/G15)</f>
        <v>2726.0354166666666</v>
      </c>
    </row>
    <row r="16" spans="1:13" x14ac:dyDescent="0.2">
      <c r="A16" s="18" t="s">
        <v>1</v>
      </c>
      <c r="B16" s="2">
        <v>205</v>
      </c>
      <c r="C16" s="3">
        <v>216112.07</v>
      </c>
      <c r="D16" s="4">
        <f>SUM(C16/C19)</f>
        <v>0.62372671686198189</v>
      </c>
      <c r="E16" s="3">
        <f>SUM(C17/B17)</f>
        <v>1332.6353461538461</v>
      </c>
      <c r="F16" s="18" t="s">
        <v>1</v>
      </c>
      <c r="G16" s="2">
        <v>219</v>
      </c>
      <c r="H16" s="3">
        <v>223750</v>
      </c>
      <c r="I16" s="4">
        <f>SUM(H16/H19)</f>
        <v>0.6070303254444892</v>
      </c>
      <c r="J16" s="3">
        <f>SUM(H16/G16)</f>
        <v>1021.6894977168949</v>
      </c>
    </row>
    <row r="17" spans="1:10" x14ac:dyDescent="0.2">
      <c r="A17" s="18" t="s">
        <v>2</v>
      </c>
      <c r="B17" s="5">
        <f>SUM(B15:B16)</f>
        <v>260</v>
      </c>
      <c r="C17" s="5">
        <f>SUM(C15:C16)</f>
        <v>346485.19</v>
      </c>
      <c r="D17" s="6">
        <f>SUM(D15:D16)</f>
        <v>1</v>
      </c>
      <c r="E17" s="5">
        <f>SUM(E15:E16)</f>
        <v>3703.0557097902097</v>
      </c>
      <c r="F17" s="18" t="s">
        <v>2</v>
      </c>
      <c r="G17" s="5">
        <f>SUM(G15:G16)</f>
        <v>267</v>
      </c>
      <c r="H17" s="5">
        <f>SUM(H15:H16)</f>
        <v>354599.7</v>
      </c>
      <c r="I17" s="6">
        <f>SUM(I15:I16)</f>
        <v>0.96202355885371282</v>
      </c>
      <c r="J17" s="5">
        <f>SUM(J15:J16)</f>
        <v>3747.7249143835616</v>
      </c>
    </row>
    <row r="18" spans="1:10" x14ac:dyDescent="0.2">
      <c r="A18" s="18" t="s">
        <v>3</v>
      </c>
      <c r="D18" s="4">
        <f>SUM(C18/C19)</f>
        <v>0</v>
      </c>
      <c r="E18" s="3" t="e">
        <f>SUM(C18/B18)</f>
        <v>#DIV/0!</v>
      </c>
      <c r="F18" s="18" t="s">
        <v>3</v>
      </c>
      <c r="G18" s="2">
        <v>126</v>
      </c>
      <c r="H18" s="3">
        <v>13998.03</v>
      </c>
      <c r="I18" s="4">
        <f>SUM(H18/H19)</f>
        <v>3.7976441146287038E-2</v>
      </c>
      <c r="J18" s="3">
        <f>SUM(H18/G18)</f>
        <v>111.09547619047619</v>
      </c>
    </row>
    <row r="19" spans="1:10" ht="15.75" thickBot="1" x14ac:dyDescent="0.3">
      <c r="A19" s="18" t="s">
        <v>4</v>
      </c>
      <c r="B19" s="7">
        <f>SUM(B17:B18)</f>
        <v>260</v>
      </c>
      <c r="C19" s="7">
        <f>SUM(C17:C18)</f>
        <v>346485.19</v>
      </c>
      <c r="D19" s="8">
        <f>SUM(D17:D18)</f>
        <v>1</v>
      </c>
      <c r="E19" s="7" t="e">
        <f>SUM(E17:E18)</f>
        <v>#DIV/0!</v>
      </c>
      <c r="F19" s="18" t="s">
        <v>4</v>
      </c>
      <c r="G19" s="7">
        <f>SUM(G17:G18)</f>
        <v>393</v>
      </c>
      <c r="H19" s="7">
        <f>SUM(H17:H18)</f>
        <v>368597.73000000004</v>
      </c>
      <c r="I19" s="8">
        <f>SUM(I17:I18)</f>
        <v>0.99999999999999989</v>
      </c>
      <c r="J19" s="7">
        <f>SUM(J17:J18)</f>
        <v>3858.8203905740379</v>
      </c>
    </row>
    <row r="20" spans="1:10" ht="15.75" thickTop="1" x14ac:dyDescent="0.25">
      <c r="B20" s="14"/>
      <c r="C20" s="14"/>
      <c r="D20" s="15"/>
      <c r="E20" s="14"/>
      <c r="G20" s="14"/>
      <c r="H20" s="14"/>
      <c r="I20" s="15"/>
      <c r="J20" s="14"/>
    </row>
    <row r="22" spans="1:10" ht="15" x14ac:dyDescent="0.25">
      <c r="B22" s="24">
        <v>45413</v>
      </c>
      <c r="C22" s="25"/>
      <c r="D22" s="25"/>
      <c r="E22" s="25"/>
      <c r="G22" s="24">
        <v>45444</v>
      </c>
      <c r="H22" s="25"/>
      <c r="I22" s="25"/>
      <c r="J22" s="25"/>
    </row>
    <row r="23" spans="1:10" ht="45" x14ac:dyDescent="0.2">
      <c r="B23" s="9" t="s">
        <v>5</v>
      </c>
      <c r="C23" s="10" t="s">
        <v>6</v>
      </c>
      <c r="D23" s="11" t="s">
        <v>7</v>
      </c>
      <c r="E23" s="12" t="s">
        <v>8</v>
      </c>
      <c r="G23" s="9" t="s">
        <v>5</v>
      </c>
      <c r="H23" s="10" t="s">
        <v>6</v>
      </c>
      <c r="I23" s="11" t="s">
        <v>7</v>
      </c>
      <c r="J23" s="12" t="s">
        <v>8</v>
      </c>
    </row>
    <row r="24" spans="1:10" x14ac:dyDescent="0.2">
      <c r="A24" s="18" t="s">
        <v>0</v>
      </c>
      <c r="B24" s="2">
        <v>56</v>
      </c>
      <c r="C24" s="3">
        <v>154817.14000000001</v>
      </c>
      <c r="D24" s="4">
        <f>SUM(B24/B28)</f>
        <v>0.17445482866043613</v>
      </c>
      <c r="E24" s="3">
        <f>SUM(C24/B24)</f>
        <v>2764.5917857142858</v>
      </c>
      <c r="F24" s="18" t="s">
        <v>0</v>
      </c>
      <c r="G24" s="2">
        <v>46</v>
      </c>
      <c r="H24" s="3">
        <v>170700.96</v>
      </c>
      <c r="I24" s="4">
        <f>SUM(H24/H28)</f>
        <v>0.43256587995784046</v>
      </c>
      <c r="J24" s="3">
        <f>SUM(H24/G24)</f>
        <v>3710.8904347826087</v>
      </c>
    </row>
    <row r="25" spans="1:10" x14ac:dyDescent="0.2">
      <c r="A25" s="18" t="s">
        <v>1</v>
      </c>
      <c r="B25" s="2">
        <v>227</v>
      </c>
      <c r="C25" s="3">
        <v>241901.84</v>
      </c>
      <c r="D25" s="4">
        <f>SUM(B25/B28)</f>
        <v>0.70716510903426788</v>
      </c>
      <c r="E25" s="3">
        <f>SUM(C25/B25)</f>
        <v>1065.6468722466959</v>
      </c>
      <c r="F25" s="18" t="s">
        <v>1</v>
      </c>
      <c r="G25" s="2">
        <v>214</v>
      </c>
      <c r="H25" s="3">
        <v>208698.99</v>
      </c>
      <c r="I25" s="4">
        <f>SUM(H25/H28)</f>
        <v>0.52885503547058288</v>
      </c>
      <c r="J25" s="3">
        <f t="shared" ref="J25:J28" si="0">SUM(H25/G25)</f>
        <v>975.22892523364487</v>
      </c>
    </row>
    <row r="26" spans="1:10" x14ac:dyDescent="0.2">
      <c r="A26" s="18" t="s">
        <v>2</v>
      </c>
      <c r="B26" s="5">
        <f>SUM(B24:B25)</f>
        <v>283</v>
      </c>
      <c r="C26" s="5">
        <f>SUM(C24:C25)</f>
        <v>396718.98</v>
      </c>
      <c r="D26" s="6">
        <f>SUM(D24:D25)</f>
        <v>0.88161993769470404</v>
      </c>
      <c r="E26" s="5">
        <f>SUM(E24:E25)</f>
        <v>3830.238657960982</v>
      </c>
      <c r="F26" s="18" t="s">
        <v>2</v>
      </c>
      <c r="G26" s="5">
        <f>SUM(G24:G25)</f>
        <v>260</v>
      </c>
      <c r="H26" s="5">
        <f>SUM(H24:H25)</f>
        <v>379399.94999999995</v>
      </c>
      <c r="I26" s="19">
        <f>SUM(H26/H28)</f>
        <v>0.96142091542842323</v>
      </c>
      <c r="J26" s="20">
        <f t="shared" si="0"/>
        <v>1459.2305769230768</v>
      </c>
    </row>
    <row r="27" spans="1:10" x14ac:dyDescent="0.2">
      <c r="A27" s="18" t="s">
        <v>3</v>
      </c>
      <c r="B27" s="2">
        <v>38</v>
      </c>
      <c r="C27" s="3">
        <v>12872.01</v>
      </c>
      <c r="D27" s="4">
        <f>SUM(B27/B28)</f>
        <v>0.11838006230529595</v>
      </c>
      <c r="E27" s="3">
        <f>SUM(C27/B27)</f>
        <v>338.7371052631579</v>
      </c>
      <c r="F27" s="18" t="s">
        <v>3</v>
      </c>
      <c r="G27" s="2">
        <v>66</v>
      </c>
      <c r="H27" s="3">
        <v>15224.24</v>
      </c>
      <c r="I27" s="4">
        <f>SUM(H27/H28)</f>
        <v>3.8579084571576827E-2</v>
      </c>
      <c r="J27" s="3">
        <f t="shared" si="0"/>
        <v>230.67030303030302</v>
      </c>
    </row>
    <row r="28" spans="1:10" ht="15.75" thickBot="1" x14ac:dyDescent="0.3">
      <c r="A28" s="18" t="s">
        <v>4</v>
      </c>
      <c r="B28" s="7">
        <f>SUM(B26:B27)</f>
        <v>321</v>
      </c>
      <c r="C28" s="7">
        <f>SUM(C26:C27)</f>
        <v>409590.99</v>
      </c>
      <c r="D28" s="8">
        <f>SUM(D26:D27)</f>
        <v>1</v>
      </c>
      <c r="E28" s="7">
        <f>SUM(E26:E27)</f>
        <v>4168.9757632241399</v>
      </c>
      <c r="F28" s="18" t="s">
        <v>4</v>
      </c>
      <c r="G28" s="7">
        <f>SUM(G26:G27)</f>
        <v>326</v>
      </c>
      <c r="H28" s="7">
        <f>SUM(H26:H27)</f>
        <v>394624.18999999994</v>
      </c>
      <c r="I28" s="21">
        <f>SUM(H28/H28)</f>
        <v>1</v>
      </c>
      <c r="J28" s="22">
        <f t="shared" si="0"/>
        <v>1210.5036503067483</v>
      </c>
    </row>
    <row r="29" spans="1:10" ht="15.75" thickTop="1" x14ac:dyDescent="0.25">
      <c r="B29" s="14"/>
      <c r="C29" s="14"/>
      <c r="D29" s="15"/>
      <c r="E29" s="14"/>
      <c r="G29" s="14"/>
      <c r="H29" s="14"/>
      <c r="I29" s="15"/>
      <c r="J29" s="14"/>
    </row>
    <row r="30" spans="1:10" ht="15" x14ac:dyDescent="0.25">
      <c r="B30" s="14"/>
      <c r="C30" s="14"/>
      <c r="D30" s="15"/>
      <c r="E30" s="14"/>
      <c r="G30" s="14"/>
      <c r="H30" s="14"/>
      <c r="I30" s="15"/>
      <c r="J30" s="14"/>
    </row>
    <row r="32" spans="1:10" ht="18" x14ac:dyDescent="0.25">
      <c r="A32" s="26" t="s">
        <v>9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5" x14ac:dyDescent="0.25">
      <c r="A33" s="17"/>
      <c r="B33" s="16"/>
      <c r="C33" s="16"/>
      <c r="D33" s="16"/>
      <c r="E33" s="16"/>
      <c r="F33" s="17"/>
      <c r="G33" s="16"/>
      <c r="H33" s="16"/>
      <c r="I33" s="16"/>
      <c r="J33" s="16"/>
    </row>
    <row r="34" spans="1:10" ht="15" x14ac:dyDescent="0.25">
      <c r="A34" s="17"/>
      <c r="B34" s="16"/>
      <c r="C34" s="16"/>
      <c r="D34" s="16"/>
      <c r="E34" s="16"/>
      <c r="F34" s="17"/>
      <c r="G34" s="16"/>
      <c r="H34" s="16"/>
      <c r="I34" s="16"/>
      <c r="J34" s="16"/>
    </row>
    <row r="35" spans="1:10" ht="15" x14ac:dyDescent="0.25">
      <c r="B35" s="24">
        <v>45474</v>
      </c>
      <c r="C35" s="25"/>
      <c r="D35" s="25"/>
      <c r="E35" s="25"/>
      <c r="G35" s="24">
        <v>45505</v>
      </c>
      <c r="H35" s="25"/>
      <c r="I35" s="25"/>
      <c r="J35" s="25"/>
    </row>
    <row r="36" spans="1:10" ht="45" x14ac:dyDescent="0.2">
      <c r="B36" s="9" t="s">
        <v>5</v>
      </c>
      <c r="C36" s="10" t="s">
        <v>6</v>
      </c>
      <c r="D36" s="11" t="s">
        <v>7</v>
      </c>
      <c r="E36" s="12" t="s">
        <v>8</v>
      </c>
      <c r="G36" s="9" t="s">
        <v>5</v>
      </c>
      <c r="H36" s="10" t="s">
        <v>6</v>
      </c>
      <c r="I36" s="11" t="s">
        <v>7</v>
      </c>
      <c r="J36" s="12" t="s">
        <v>8</v>
      </c>
    </row>
    <row r="37" spans="1:10" x14ac:dyDescent="0.2">
      <c r="A37" s="18" t="s">
        <v>0</v>
      </c>
      <c r="B37" s="2">
        <v>49</v>
      </c>
      <c r="C37" s="3">
        <v>147926.38</v>
      </c>
      <c r="D37" s="4">
        <f>SUM(C37/C41)</f>
        <v>0.39479124351716394</v>
      </c>
      <c r="E37" s="3">
        <f>SUM(C37/B37)</f>
        <v>3018.9057142857146</v>
      </c>
      <c r="F37" s="18" t="s">
        <v>0</v>
      </c>
      <c r="G37" s="2">
        <v>49</v>
      </c>
      <c r="H37" s="3">
        <v>142947.85999999999</v>
      </c>
      <c r="I37" s="4">
        <f>SUM(H37/H41)</f>
        <v>0.37803085052952085</v>
      </c>
      <c r="J37" s="3">
        <f>SUM(H37/G37)</f>
        <v>2917.3032653061223</v>
      </c>
    </row>
    <row r="38" spans="1:10" x14ac:dyDescent="0.2">
      <c r="A38" s="18" t="s">
        <v>1</v>
      </c>
      <c r="B38" s="2">
        <v>255</v>
      </c>
      <c r="C38" s="3">
        <v>225061.14</v>
      </c>
      <c r="D38" s="4">
        <f>SUM(C38/C41)</f>
        <v>0.60065126536585645</v>
      </c>
      <c r="E38" s="3">
        <f>SUM(C38/B38)</f>
        <v>882.59270588235302</v>
      </c>
      <c r="F38" s="18" t="s">
        <v>1</v>
      </c>
      <c r="G38" s="2">
        <v>219</v>
      </c>
      <c r="H38" s="3">
        <v>227329.22</v>
      </c>
      <c r="I38" s="4">
        <f>SUM(H38/H41)</f>
        <v>0.60118044710017049</v>
      </c>
      <c r="J38" s="3">
        <f>SUM(H38/G38)</f>
        <v>1038.0329680365296</v>
      </c>
    </row>
    <row r="39" spans="1:10" x14ac:dyDescent="0.2">
      <c r="A39" s="18" t="s">
        <v>2</v>
      </c>
      <c r="B39" s="5">
        <f>SUM(B37:B38)</f>
        <v>304</v>
      </c>
      <c r="C39" s="5">
        <f>SUM(C37:C38)</f>
        <v>372987.52</v>
      </c>
      <c r="D39" s="6">
        <f>SUM(D37:D38)</f>
        <v>0.99544250888302033</v>
      </c>
      <c r="E39" s="5">
        <f>SUM(E37:E38)</f>
        <v>3901.4984201680677</v>
      </c>
      <c r="F39" s="18" t="s">
        <v>2</v>
      </c>
      <c r="G39" s="5">
        <f>SUM(G37:G38)</f>
        <v>268</v>
      </c>
      <c r="H39" s="5">
        <f>SUM(H37:H38)</f>
        <v>370277.07999999996</v>
      </c>
      <c r="I39" s="6">
        <f>SUM(I37:I38)</f>
        <v>0.97921129762969139</v>
      </c>
      <c r="J39" s="5">
        <f>SUM(J37:J38)</f>
        <v>3955.3362333426521</v>
      </c>
    </row>
    <row r="40" spans="1:10" x14ac:dyDescent="0.2">
      <c r="A40" s="18" t="s">
        <v>3</v>
      </c>
      <c r="B40" s="2">
        <v>15</v>
      </c>
      <c r="C40" s="3">
        <v>1707.67</v>
      </c>
      <c r="D40" s="4">
        <f>SUM(C40/C41)</f>
        <v>4.5574911169796442E-3</v>
      </c>
      <c r="E40" s="3">
        <f>SUM(C40/B40)</f>
        <v>113.84466666666667</v>
      </c>
      <c r="F40" s="18" t="s">
        <v>3</v>
      </c>
      <c r="G40" s="2">
        <v>50</v>
      </c>
      <c r="H40" s="3">
        <v>7861</v>
      </c>
      <c r="I40" s="4">
        <f>SUM(H40/H41)</f>
        <v>2.0788702370308752E-2</v>
      </c>
      <c r="J40" s="3">
        <f>SUM(H40/G40)</f>
        <v>157.22</v>
      </c>
    </row>
    <row r="41" spans="1:10" ht="15.75" thickBot="1" x14ac:dyDescent="0.3">
      <c r="A41" s="18" t="s">
        <v>4</v>
      </c>
      <c r="B41" s="7">
        <f>SUM(B39:B40)</f>
        <v>319</v>
      </c>
      <c r="C41" s="7">
        <f>SUM(C39:C40)</f>
        <v>374695.19</v>
      </c>
      <c r="D41" s="8">
        <f>SUM(D39:D40)</f>
        <v>1</v>
      </c>
      <c r="E41" s="7">
        <f>SUM(E39:E40)</f>
        <v>4015.3430868347345</v>
      </c>
      <c r="F41" s="18" t="s">
        <v>4</v>
      </c>
      <c r="G41" s="7">
        <f>SUM(G39:G40)</f>
        <v>318</v>
      </c>
      <c r="H41" s="7">
        <f>SUM(H39:H40)</f>
        <v>378138.07999999996</v>
      </c>
      <c r="I41" s="8">
        <f>SUM(I39:I40)</f>
        <v>1.0000000000000002</v>
      </c>
      <c r="J41" s="7">
        <f>SUM(J39:J40)</f>
        <v>4112.5562333426524</v>
      </c>
    </row>
    <row r="42" spans="1:10" ht="15.75" thickTop="1" x14ac:dyDescent="0.25">
      <c r="B42" s="14"/>
      <c r="C42" s="14"/>
      <c r="D42" s="15"/>
      <c r="E42" s="14"/>
      <c r="G42" s="14"/>
      <c r="H42" s="14"/>
      <c r="I42" s="15"/>
      <c r="J42" s="14"/>
    </row>
    <row r="43" spans="1:10" ht="15" x14ac:dyDescent="0.25">
      <c r="B43" s="14"/>
      <c r="C43" s="14"/>
      <c r="D43" s="15"/>
      <c r="E43" s="14"/>
      <c r="G43" s="14"/>
      <c r="H43" s="14"/>
      <c r="I43" s="15"/>
      <c r="J43" s="14"/>
    </row>
    <row r="45" spans="1:10" ht="15" x14ac:dyDescent="0.25">
      <c r="B45" s="24">
        <v>45536</v>
      </c>
      <c r="C45" s="25"/>
      <c r="D45" s="25"/>
      <c r="E45" s="25"/>
      <c r="G45" s="24">
        <v>45566</v>
      </c>
      <c r="H45" s="25"/>
      <c r="I45" s="25"/>
      <c r="J45" s="25"/>
    </row>
    <row r="46" spans="1:10" ht="45" x14ac:dyDescent="0.2">
      <c r="B46" s="9" t="s">
        <v>5</v>
      </c>
      <c r="C46" s="10" t="s">
        <v>6</v>
      </c>
      <c r="D46" s="11" t="s">
        <v>7</v>
      </c>
      <c r="E46" s="12" t="s">
        <v>8</v>
      </c>
      <c r="G46" s="9" t="s">
        <v>5</v>
      </c>
      <c r="H46" s="10" t="s">
        <v>6</v>
      </c>
      <c r="I46" s="11" t="s">
        <v>7</v>
      </c>
      <c r="J46" s="12" t="s">
        <v>8</v>
      </c>
    </row>
    <row r="47" spans="1:10" x14ac:dyDescent="0.2">
      <c r="A47" s="18" t="s">
        <v>0</v>
      </c>
      <c r="B47" s="2">
        <v>43</v>
      </c>
      <c r="C47" s="3">
        <v>164513.41</v>
      </c>
      <c r="D47" s="4">
        <f>SUM(C47/C51)</f>
        <v>0.40422817692841356</v>
      </c>
      <c r="E47" s="3">
        <f>SUM(C47/B47)</f>
        <v>3825.8932558139536</v>
      </c>
      <c r="F47" s="18" t="s">
        <v>0</v>
      </c>
      <c r="G47" s="2">
        <v>48</v>
      </c>
      <c r="H47" s="3">
        <v>184961.28</v>
      </c>
      <c r="I47" s="4">
        <f>SUM(H47/H51)</f>
        <v>0.41517379693248485</v>
      </c>
      <c r="J47" s="3">
        <f>SUM(H47/G47)</f>
        <v>3853.36</v>
      </c>
    </row>
    <row r="48" spans="1:10" x14ac:dyDescent="0.2">
      <c r="A48" s="18" t="s">
        <v>1</v>
      </c>
      <c r="B48" s="2">
        <v>227</v>
      </c>
      <c r="C48" s="3">
        <v>223998.63</v>
      </c>
      <c r="D48" s="4">
        <f>SUM(C48/C51)</f>
        <v>0.55039013439307005</v>
      </c>
      <c r="E48" s="3">
        <f>SUM(C48/B48)</f>
        <v>986.77810572687224</v>
      </c>
      <c r="F48" s="18" t="s">
        <v>1</v>
      </c>
      <c r="G48" s="2">
        <v>243</v>
      </c>
      <c r="H48" s="3">
        <v>248451.27</v>
      </c>
      <c r="I48" s="4">
        <f>SUM(H48/H51)</f>
        <v>0.55768676081068402</v>
      </c>
      <c r="J48" s="3">
        <f>SUM(H48/G48)</f>
        <v>1022.4332098765432</v>
      </c>
    </row>
    <row r="49" spans="1:10" x14ac:dyDescent="0.2">
      <c r="A49" s="18" t="s">
        <v>2</v>
      </c>
      <c r="B49" s="5">
        <f>SUM(B47:B48)</f>
        <v>270</v>
      </c>
      <c r="C49" s="5">
        <f>SUM(C47:C48)</f>
        <v>388512.04000000004</v>
      </c>
      <c r="D49" s="6">
        <f>SUM(D47:D48)</f>
        <v>0.95461831132148367</v>
      </c>
      <c r="E49" s="5">
        <f>SUM(C49/B49)</f>
        <v>1438.9334814814815</v>
      </c>
      <c r="F49" s="18" t="s">
        <v>2</v>
      </c>
      <c r="G49" s="5">
        <f>SUM(G47:G48)</f>
        <v>291</v>
      </c>
      <c r="H49" s="5">
        <f>SUM(H47:H48)</f>
        <v>433412.55</v>
      </c>
      <c r="I49" s="6">
        <f>SUM(I47:I48)</f>
        <v>0.97286055774316882</v>
      </c>
      <c r="J49" s="5">
        <f>SUM(J47:J48)</f>
        <v>4875.7932098765432</v>
      </c>
    </row>
    <row r="50" spans="1:10" x14ac:dyDescent="0.2">
      <c r="A50" s="18" t="s">
        <v>3</v>
      </c>
      <c r="B50" s="2">
        <v>45</v>
      </c>
      <c r="C50" s="3">
        <v>18469.509999999998</v>
      </c>
      <c r="D50" s="4">
        <f>(C50/C51)</f>
        <v>4.5381688678516253E-2</v>
      </c>
      <c r="E50" s="3">
        <f>SUM(C50/B50)</f>
        <v>410.43355555555553</v>
      </c>
      <c r="F50" s="18" t="s">
        <v>3</v>
      </c>
      <c r="G50" s="2">
        <v>38</v>
      </c>
      <c r="H50" s="3">
        <v>12090.71</v>
      </c>
      <c r="I50" s="4">
        <f>SUM(H50/H51)</f>
        <v>2.713944225683107E-2</v>
      </c>
      <c r="J50" s="3">
        <f>SUM(H50/G50)</f>
        <v>318.1765789473684</v>
      </c>
    </row>
    <row r="51" spans="1:10" ht="15.75" thickBot="1" x14ac:dyDescent="0.3">
      <c r="A51" s="18" t="s">
        <v>4</v>
      </c>
      <c r="B51" s="7">
        <f>SUM(B49:B50)</f>
        <v>315</v>
      </c>
      <c r="C51" s="7">
        <f>SUM(C49:C50)</f>
        <v>406981.55000000005</v>
      </c>
      <c r="D51" s="8">
        <f>SUM(D49:D50)</f>
        <v>0.99999999999999989</v>
      </c>
      <c r="E51" s="7">
        <f>SUM(C51/B51)</f>
        <v>1292.0049206349208</v>
      </c>
      <c r="F51" s="18" t="s">
        <v>4</v>
      </c>
      <c r="G51" s="7">
        <f>SUM(G49:G50)</f>
        <v>329</v>
      </c>
      <c r="H51" s="7">
        <f>SUM(H49:H50)</f>
        <v>445503.26</v>
      </c>
      <c r="I51" s="8">
        <f>SUM(I49:I50)</f>
        <v>0.99999999999999989</v>
      </c>
      <c r="J51" s="7">
        <f>SUM(H51/G51)</f>
        <v>1354.1132522796354</v>
      </c>
    </row>
    <row r="52" spans="1:10" ht="15" thickTop="1" x14ac:dyDescent="0.2"/>
    <row r="54" spans="1:10" ht="15" x14ac:dyDescent="0.25">
      <c r="B54" s="24">
        <v>45597</v>
      </c>
      <c r="C54" s="25"/>
      <c r="D54" s="25"/>
      <c r="E54" s="25"/>
      <c r="G54" s="24">
        <v>45627</v>
      </c>
      <c r="H54" s="25"/>
      <c r="I54" s="25"/>
      <c r="J54" s="25"/>
    </row>
    <row r="55" spans="1:10" ht="45" x14ac:dyDescent="0.2">
      <c r="B55" s="9" t="s">
        <v>5</v>
      </c>
      <c r="C55" s="10" t="s">
        <v>6</v>
      </c>
      <c r="D55" s="11" t="s">
        <v>7</v>
      </c>
      <c r="E55" s="12" t="s">
        <v>8</v>
      </c>
      <c r="G55" s="9" t="s">
        <v>5</v>
      </c>
      <c r="H55" s="10" t="s">
        <v>6</v>
      </c>
      <c r="I55" s="11" t="s">
        <v>7</v>
      </c>
      <c r="J55" s="12" t="s">
        <v>8</v>
      </c>
    </row>
    <row r="56" spans="1:10" x14ac:dyDescent="0.2">
      <c r="A56" s="18" t="s">
        <v>0</v>
      </c>
      <c r="B56" s="2">
        <v>42</v>
      </c>
      <c r="C56" s="3">
        <v>122877.83</v>
      </c>
      <c r="D56" s="4">
        <f>SUM(C56/C60)</f>
        <v>0.33243631478530672</v>
      </c>
      <c r="E56" s="3">
        <f>SUM(C56/B56)</f>
        <v>2925.662619047619</v>
      </c>
      <c r="F56" s="18" t="s">
        <v>0</v>
      </c>
      <c r="G56" s="2">
        <v>45</v>
      </c>
      <c r="H56" s="3">
        <v>91498.44</v>
      </c>
      <c r="I56" s="4">
        <f>SUM(H56/H60)</f>
        <v>0.26715599969026893</v>
      </c>
      <c r="J56" s="3">
        <f>SUM(H56/G56)</f>
        <v>2033.2986666666668</v>
      </c>
    </row>
    <row r="57" spans="1:10" x14ac:dyDescent="0.2">
      <c r="A57" s="18" t="s">
        <v>1</v>
      </c>
      <c r="B57" s="2">
        <v>243</v>
      </c>
      <c r="C57" s="3">
        <v>229836.05</v>
      </c>
      <c r="D57" s="4">
        <f>SUM(C57/C60)</f>
        <v>0.62180337548939046</v>
      </c>
      <c r="E57" s="3">
        <f>SUM(C57/B57)</f>
        <v>945.82736625514394</v>
      </c>
      <c r="F57" s="18" t="s">
        <v>1</v>
      </c>
      <c r="G57" s="2">
        <v>231</v>
      </c>
      <c r="H57" s="3">
        <v>218689.98</v>
      </c>
      <c r="I57" s="4">
        <f>SUM(H57/H60)</f>
        <v>0.6385282659370467</v>
      </c>
      <c r="J57" s="3">
        <f>SUM(H57/G57)</f>
        <v>946.70987012987018</v>
      </c>
    </row>
    <row r="58" spans="1:10" x14ac:dyDescent="0.2">
      <c r="A58" s="18" t="s">
        <v>2</v>
      </c>
      <c r="B58" s="5">
        <f>SUM(B56:B57)</f>
        <v>285</v>
      </c>
      <c r="C58" s="5">
        <f>SUM(C56:C57)</f>
        <v>352713.88</v>
      </c>
      <c r="D58" s="6">
        <f>SUM(D56:D57)</f>
        <v>0.95423969027469724</v>
      </c>
      <c r="E58" s="5">
        <f>SUM(E56:E57)</f>
        <v>3871.4899853027628</v>
      </c>
      <c r="F58" s="18" t="s">
        <v>2</v>
      </c>
      <c r="G58" s="5">
        <f>SUM(G56:G57)</f>
        <v>276</v>
      </c>
      <c r="H58" s="5">
        <f>SUM(H56:H57)</f>
        <v>310188.42000000004</v>
      </c>
      <c r="I58" s="6">
        <f>SUM(I56:I57)</f>
        <v>0.90568426562731563</v>
      </c>
      <c r="J58" s="5">
        <f>SUM(J56:J57)</f>
        <v>2980.0085367965371</v>
      </c>
    </row>
    <row r="59" spans="1:10" x14ac:dyDescent="0.2">
      <c r="A59" s="18" t="s">
        <v>3</v>
      </c>
      <c r="B59" s="2">
        <v>41</v>
      </c>
      <c r="C59" s="3">
        <v>16914.3</v>
      </c>
      <c r="D59" s="4">
        <f>SUM(C59/C60)</f>
        <v>4.5760309725302872E-2</v>
      </c>
      <c r="E59" s="3">
        <f>SUM(C59/B59)</f>
        <v>412.54390243902435</v>
      </c>
      <c r="F59" s="18" t="s">
        <v>3</v>
      </c>
      <c r="G59" s="2">
        <v>60</v>
      </c>
      <c r="H59" s="3">
        <v>32302.26</v>
      </c>
      <c r="I59" s="4">
        <f>SUM(H59/H60)</f>
        <v>9.4315734372684229E-2</v>
      </c>
      <c r="J59" s="3">
        <f>SUM(H59/G59)</f>
        <v>538.37099999999998</v>
      </c>
    </row>
    <row r="60" spans="1:10" ht="15.75" thickBot="1" x14ac:dyDescent="0.3">
      <c r="A60" s="18" t="s">
        <v>4</v>
      </c>
      <c r="B60" s="7">
        <f>SUM(B58:B59)</f>
        <v>326</v>
      </c>
      <c r="C60" s="7">
        <f>SUM(C58:C59)</f>
        <v>369628.18</v>
      </c>
      <c r="D60" s="8">
        <f>SUM(D58:D59)</f>
        <v>1</v>
      </c>
      <c r="E60" s="7">
        <f>SUM(E58:E59)</f>
        <v>4284.0338877417871</v>
      </c>
      <c r="F60" s="18" t="s">
        <v>4</v>
      </c>
      <c r="G60" s="7">
        <f>SUM(G58:G59)</f>
        <v>336</v>
      </c>
      <c r="H60" s="7">
        <f>SUM(H58:H59)</f>
        <v>342490.68000000005</v>
      </c>
      <c r="I60" s="8">
        <f>SUM(I58:I59)</f>
        <v>0.99999999999999989</v>
      </c>
      <c r="J60" s="7">
        <f>SUM(J58:J59)</f>
        <v>3518.3795367965372</v>
      </c>
    </row>
    <row r="61" spans="1:10" ht="15" thickTop="1" x14ac:dyDescent="0.2"/>
  </sheetData>
  <mergeCells count="14">
    <mergeCell ref="B54:E54"/>
    <mergeCell ref="G54:J54"/>
    <mergeCell ref="B4:E4"/>
    <mergeCell ref="A1:J1"/>
    <mergeCell ref="G4:J4"/>
    <mergeCell ref="B13:E13"/>
    <mergeCell ref="G13:J13"/>
    <mergeCell ref="B22:E22"/>
    <mergeCell ref="G22:J22"/>
    <mergeCell ref="A32:J32"/>
    <mergeCell ref="B35:E35"/>
    <mergeCell ref="G35:J35"/>
    <mergeCell ref="B45:E45"/>
    <mergeCell ref="G45:J45"/>
  </mergeCells>
  <conditionalFormatting sqref="A6:J10">
    <cfRule type="expression" dxfId="5" priority="6">
      <formula>MOD(ROW(),2)=0</formula>
    </cfRule>
  </conditionalFormatting>
  <conditionalFormatting sqref="A15:J19">
    <cfRule type="expression" dxfId="4" priority="1">
      <formula>MOD(ROW(),2)=0</formula>
    </cfRule>
  </conditionalFormatting>
  <conditionalFormatting sqref="A24:J28">
    <cfRule type="expression" dxfId="3" priority="5">
      <formula>MOD(ROW(),2)=0</formula>
    </cfRule>
  </conditionalFormatting>
  <conditionalFormatting sqref="A37:J41 A43:J43">
    <cfRule type="expression" dxfId="2" priority="4">
      <formula>MOD(ROW(),2)=0</formula>
    </cfRule>
  </conditionalFormatting>
  <conditionalFormatting sqref="A47:J51">
    <cfRule type="expression" dxfId="1" priority="3">
      <formula>MOD(ROW(),2)=0</formula>
    </cfRule>
  </conditionalFormatting>
  <conditionalFormatting sqref="A56:J60">
    <cfRule type="expression" dxfId="0" priority="2">
      <formula>MOD(ROW(),2)=0</formula>
    </cfRule>
  </conditionalFormatting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3A8B4B5CAAE640B987CF28FDFC633C" ma:contentTypeVersion="15" ma:contentTypeDescription="Create a new document." ma:contentTypeScope="" ma:versionID="ecbf2085d0ccb6218976500854aedd9a">
  <xsd:schema xmlns:xsd="http://www.w3.org/2001/XMLSchema" xmlns:xs="http://www.w3.org/2001/XMLSchema" xmlns:p="http://schemas.microsoft.com/office/2006/metadata/properties" xmlns:ns2="6328db34-bd7e-4804-8ae1-47246cdc51eb" xmlns:ns3="09431279-1662-435b-afc5-ba226db209e5" targetNamespace="http://schemas.microsoft.com/office/2006/metadata/properties" ma:root="true" ma:fieldsID="d8b05e2a8d80d5af73a63732462b29df" ns2:_="" ns3:_="">
    <xsd:import namespace="6328db34-bd7e-4804-8ae1-47246cdc51eb"/>
    <xsd:import namespace="09431279-1662-435b-afc5-ba226db20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8db34-bd7e-4804-8ae1-47246cdc5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07231b-027d-4787-9830-e767cc095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31279-1662-435b-afc5-ba226db20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4aa411c-721a-4b9c-b1b8-935fa88e66c5}" ma:internalName="TaxCatchAll" ma:showField="CatchAllData" ma:web="09431279-1662-435b-afc5-ba226db20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15254-6AD4-470F-B1F9-B274206AC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6079E-DCD1-4CE7-B462-B00D3BFF3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8db34-bd7e-4804-8ae1-47246cdc51eb"/>
    <ds:schemaRef ds:uri="09431279-1662-435b-afc5-ba226db20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Drager</dc:creator>
  <cp:lastModifiedBy>Jordan Riebel-Jones</cp:lastModifiedBy>
  <cp:lastPrinted>2024-02-06T21:50:07Z</cp:lastPrinted>
  <dcterms:created xsi:type="dcterms:W3CDTF">2019-03-19T18:17:12Z</dcterms:created>
  <dcterms:modified xsi:type="dcterms:W3CDTF">2025-02-05T16:45:51Z</dcterms:modified>
</cp:coreProperties>
</file>