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/>
  <mc:AlternateContent xmlns:mc="http://schemas.openxmlformats.org/markup-compatibility/2006">
    <mc:Choice Requires="x15">
      <x15ac:absPath xmlns:x15ac="http://schemas.microsoft.com/office/spreadsheetml/2010/11/ac" url="C:\Work\20-21 Budget  5-26-20\Administration\"/>
    </mc:Choice>
  </mc:AlternateContent>
  <xr:revisionPtr revIDLastSave="0" documentId="13_ncr:1_{E60043BF-3452-4B36-AFB8-C9BBB41E834D}" xr6:coauthVersionLast="45" xr6:coauthVersionMax="45" xr10:uidLastSave="{00000000-0000-0000-0000-000000000000}"/>
  <bookViews>
    <workbookView xWindow="-108" yWindow="-108" windowWidth="23256" windowHeight="12576" tabRatio="842" firstSheet="5" activeTab="11" xr2:uid="{00000000-000D-0000-FFFF-FFFF00000000}"/>
  </bookViews>
  <sheets>
    <sheet name="Salaries" sheetId="12" r:id="rId1"/>
    <sheet name="Benefits" sheetId="13" r:id="rId2"/>
    <sheet name="Supplies" sheetId="14" r:id="rId3"/>
    <sheet name="Postage" sheetId="15" r:id="rId4"/>
    <sheet name="Subscriptions" sheetId="17" r:id="rId5"/>
    <sheet name="Furniture &lt; $5K" sheetId="20" r:id="rId6"/>
    <sheet name="Machines &lt; $5K" sheetId="21" r:id="rId7"/>
    <sheet name="Software &lt; $5K" sheetId="22" r:id="rId8"/>
    <sheet name="Software Maint" sheetId="63" state="hidden" r:id="rId9"/>
    <sheet name="Vehicle Maint" sheetId="19" state="hidden" r:id="rId10"/>
    <sheet name="Communications" sheetId="26" r:id="rId11"/>
    <sheet name="Professional Services" sheetId="33" r:id="rId12"/>
    <sheet name="Marketing Resources" sheetId="38" r:id="rId13"/>
    <sheet name="Rentals" sheetId="52" r:id="rId14"/>
    <sheet name="Freight" sheetId="31" r:id="rId15"/>
    <sheet name="Training" sheetId="23" r:id="rId16"/>
    <sheet name="Mileage" sheetId="24" r:id="rId17"/>
    <sheet name="Memberships" sheetId="53" r:id="rId18"/>
    <sheet name="Liability" sheetId="27" r:id="rId19"/>
    <sheet name="Bank Chgs" sheetId="25" r:id="rId20"/>
    <sheet name="Admin Fee" sheetId="28" r:id="rId21"/>
    <sheet name="Sponsorships" sheetId="40" r:id="rId22"/>
    <sheet name="BizDip" sheetId="42" state="hidden" r:id="rId23"/>
    <sheet name="Chamber" sheetId="45" state="hidden" r:id="rId24"/>
    <sheet name="HSC" sheetId="46" state="hidden" r:id="rId25"/>
    <sheet name="Local Programs" sheetId="50" r:id="rId26"/>
    <sheet name="Volunteer Prog" sheetId="66" r:id="rId27"/>
    <sheet name="Music Factory" sheetId="65" state="hidden" r:id="rId28"/>
    <sheet name="Machines &gt; $5K" sheetId="64" r:id="rId29"/>
    <sheet name="Transfers" sheetId="54" r:id="rId30"/>
  </sheets>
  <calcPr calcId="191029"/>
  <customWorkbookViews>
    <customWorkbookView name="Astrid - Personal View" guid="{BAAEBD33-55A1-4BE1-819C-02523CC96E6A}" mergeInterval="0" personalView="1" maximized="1" windowWidth="1003" windowHeight="233" activeSheetId="1"/>
    <customWorkbookView name="Eileen  Brewer - Personal View" guid="{CCE102FF-7A4A-40A9-B3BE-A5FD62318598}" mergeInterval="0" personalView="1" maximized="1" windowWidth="984" windowHeight="558" activeSheetId="1"/>
    <customWorkbookView name="Astrid Klopsch - Personal View" guid="{436D111F-628A-46A2-A6BF-7830CC8DF5B7}" mergeInterval="0" personalView="1" maximized="1" windowWidth="988" windowHeight="369" activeSheetId="1"/>
    <customWorkbookView name="darcie - Personal View" guid="{EEDD1B77-D165-48DB-B06A-8BE20C52DE8D}" mergeInterval="0" personalView="1" maximized="1" windowWidth="1020" windowHeight="59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50" l="1"/>
  <c r="G16" i="14"/>
  <c r="G18" i="50" l="1"/>
  <c r="G5" i="65" l="1"/>
  <c r="G5" i="26" l="1"/>
  <c r="E16" i="54" l="1"/>
  <c r="E16" i="64"/>
  <c r="E16" i="65"/>
  <c r="E17" i="66"/>
  <c r="F20" i="50"/>
  <c r="E20" i="50"/>
  <c r="D20" i="50"/>
  <c r="E16" i="46"/>
  <c r="E16" i="45"/>
  <c r="E16" i="40"/>
  <c r="E16" i="38"/>
  <c r="E16" i="28"/>
  <c r="E16" i="27"/>
  <c r="E16" i="25"/>
  <c r="E40" i="53"/>
  <c r="E16" i="24"/>
  <c r="E16" i="23"/>
  <c r="E16" i="31"/>
  <c r="E16" i="52"/>
  <c r="E19" i="33"/>
  <c r="E16" i="26"/>
  <c r="E16" i="22"/>
  <c r="E16" i="21"/>
  <c r="E16" i="20"/>
  <c r="E15" i="17"/>
  <c r="E16" i="15"/>
  <c r="E16" i="14"/>
  <c r="E16" i="13"/>
  <c r="E16" i="12"/>
  <c r="G16" i="54" l="1"/>
  <c r="F16" i="54"/>
  <c r="D16" i="54"/>
  <c r="G16" i="64"/>
  <c r="F16" i="64"/>
  <c r="D16" i="64"/>
  <c r="G16" i="65"/>
  <c r="F16" i="65"/>
  <c r="D16" i="65"/>
  <c r="G17" i="66"/>
  <c r="F17" i="66"/>
  <c r="D17" i="66"/>
  <c r="G16" i="46"/>
  <c r="F16" i="46"/>
  <c r="D16" i="46"/>
  <c r="G16" i="45"/>
  <c r="F16" i="45"/>
  <c r="D16" i="45"/>
  <c r="G16" i="40"/>
  <c r="F16" i="40"/>
  <c r="D16" i="40"/>
  <c r="G16" i="38"/>
  <c r="F16" i="38"/>
  <c r="D16" i="38"/>
  <c r="G16" i="28"/>
  <c r="F16" i="28"/>
  <c r="D16" i="28"/>
  <c r="G16" i="27"/>
  <c r="F16" i="27"/>
  <c r="D16" i="27"/>
  <c r="F16" i="21" l="1"/>
  <c r="G15" i="17" l="1"/>
  <c r="F16" i="13" l="1"/>
  <c r="F16" i="14"/>
  <c r="F16" i="20"/>
  <c r="F16" i="22"/>
  <c r="F16" i="15"/>
  <c r="F15" i="17"/>
  <c r="E16" i="63"/>
  <c r="F16" i="24"/>
  <c r="F16" i="25"/>
  <c r="F16" i="26"/>
  <c r="F16" i="23"/>
  <c r="F16" i="31"/>
  <c r="F19" i="33"/>
  <c r="F16" i="52"/>
  <c r="F40" i="53"/>
  <c r="F16" i="12"/>
  <c r="G19" i="33" l="1"/>
  <c r="C17" i="66"/>
  <c r="D19" i="33" l="1"/>
  <c r="D15" i="17"/>
  <c r="G16" i="22" l="1"/>
  <c r="G16" i="23" l="1"/>
  <c r="G40" i="53" l="1"/>
  <c r="D40" i="53" l="1"/>
  <c r="F16" i="63" l="1"/>
  <c r="D16" i="63"/>
  <c r="C16" i="63"/>
  <c r="C36" i="53"/>
  <c r="C37" i="53"/>
  <c r="C16" i="23" l="1"/>
  <c r="C40" i="53"/>
  <c r="C16" i="65"/>
  <c r="C9" i="50"/>
  <c r="C13" i="50"/>
  <c r="C5" i="50"/>
  <c r="C20" i="50" l="1"/>
  <c r="C16" i="45"/>
  <c r="C19" i="33" l="1"/>
  <c r="C5" i="26" l="1"/>
  <c r="C6" i="26"/>
  <c r="C16" i="64" l="1"/>
  <c r="C16" i="54" l="1"/>
  <c r="G16" i="52"/>
  <c r="D16" i="52"/>
  <c r="C16" i="52"/>
  <c r="C16" i="46"/>
  <c r="E16" i="42"/>
  <c r="D16" i="42"/>
  <c r="C16" i="42"/>
  <c r="C16" i="38"/>
  <c r="G16" i="31"/>
  <c r="D16" i="31"/>
  <c r="C16" i="31"/>
  <c r="C16" i="28"/>
  <c r="C16" i="27"/>
  <c r="G16" i="26"/>
  <c r="D16" i="26"/>
  <c r="C16" i="26"/>
  <c r="G16" i="25"/>
  <c r="D16" i="25"/>
  <c r="C16" i="25"/>
  <c r="G16" i="24"/>
  <c r="D16" i="24"/>
  <c r="C16" i="24"/>
  <c r="D16" i="23"/>
  <c r="D16" i="22"/>
  <c r="C16" i="22"/>
  <c r="G16" i="21"/>
  <c r="D16" i="21"/>
  <c r="C16" i="21"/>
  <c r="G16" i="20"/>
  <c r="D16" i="20"/>
  <c r="C16" i="20"/>
  <c r="E16" i="19"/>
  <c r="D16" i="19"/>
  <c r="C16" i="19"/>
  <c r="C15" i="17"/>
  <c r="G16" i="15"/>
  <c r="D16" i="15"/>
  <c r="C16" i="15"/>
  <c r="D16" i="14"/>
  <c r="C16" i="14"/>
  <c r="G16" i="13"/>
  <c r="D16" i="13"/>
  <c r="C16" i="13"/>
  <c r="G16" i="12"/>
  <c r="D16" i="12"/>
  <c r="C1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Marianne Lauda</author>
  </authors>
  <commentList>
    <comment ref="D5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Marianne Lauda:</t>
        </r>
        <r>
          <rPr>
            <sz val="9"/>
            <color indexed="81"/>
            <rFont val="Tahoma"/>
            <family val="2"/>
          </rPr>
          <t xml:space="preserve">
budget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Marianne Lauda</author>
  </authors>
  <commentList>
    <comment ref="C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Marianne Lauda:</t>
        </r>
        <r>
          <rPr>
            <sz val="9"/>
            <color indexed="81"/>
            <rFont val="Tahoma"/>
            <family val="2"/>
          </rPr>
          <t xml:space="preserve">
Marianne, Carol, Barb</t>
        </r>
      </text>
    </comment>
  </commentList>
</comments>
</file>

<file path=xl/sharedStrings.xml><?xml version="1.0" encoding="utf-8"?>
<sst xmlns="http://schemas.openxmlformats.org/spreadsheetml/2006/main" count="535" uniqueCount="254">
  <si>
    <t>Notes</t>
  </si>
  <si>
    <t>Communications</t>
  </si>
  <si>
    <t>Sponsorships</t>
  </si>
  <si>
    <t>fsdds</t>
  </si>
  <si>
    <t>Salaries</t>
  </si>
  <si>
    <t>Benefits</t>
  </si>
  <si>
    <t>Supervision</t>
  </si>
  <si>
    <t>Part Time</t>
  </si>
  <si>
    <t>Overtime</t>
  </si>
  <si>
    <t>Incentive Compensation</t>
  </si>
  <si>
    <t>Life Insurance</t>
  </si>
  <si>
    <t>PPO</t>
  </si>
  <si>
    <t>Medicare</t>
  </si>
  <si>
    <t>FICA</t>
  </si>
  <si>
    <t xml:space="preserve">Administrative Department Budget </t>
  </si>
  <si>
    <t>Unemployment Taxes</t>
  </si>
  <si>
    <t>TMRS</t>
  </si>
  <si>
    <t>SBP</t>
  </si>
  <si>
    <t>PARS 457</t>
  </si>
  <si>
    <t>Postage machine supplies</t>
  </si>
  <si>
    <t>Print board packets @ city print shop</t>
  </si>
  <si>
    <t>Total</t>
  </si>
  <si>
    <t>New machines only</t>
  </si>
  <si>
    <t>Software &lt; $5K</t>
  </si>
  <si>
    <t>Postage</t>
  </si>
  <si>
    <t>Vehicle Maintenance</t>
  </si>
  <si>
    <t>Bank Charges</t>
  </si>
  <si>
    <t>Liability Insurance</t>
  </si>
  <si>
    <t>BizDip</t>
  </si>
  <si>
    <t>High Spirited Citizens</t>
  </si>
  <si>
    <t>Local Programs</t>
  </si>
  <si>
    <t>Rentals</t>
  </si>
  <si>
    <t>Transfers</t>
  </si>
  <si>
    <t>To ICC Capital Projects/Reserve Fund</t>
  </si>
  <si>
    <t>Maintenance</t>
  </si>
  <si>
    <t>Gas</t>
  </si>
  <si>
    <t>Provided by finance department</t>
  </si>
  <si>
    <t>4% of HOT Tax Revenue</t>
  </si>
  <si>
    <t>VirtuGroup - Ydrink reports</t>
  </si>
  <si>
    <t>Disaster recovery items (laptop-offsite)</t>
  </si>
  <si>
    <t>Jeep Cherokee</t>
  </si>
  <si>
    <t>Mileage paid per current IRS rate</t>
  </si>
  <si>
    <t>Check stock, stamps, deposit slips, etc</t>
  </si>
  <si>
    <t>(ICVB portion only)</t>
  </si>
  <si>
    <t>VM Ware Support</t>
  </si>
  <si>
    <t>Thawte SSL Cert</t>
  </si>
  <si>
    <t>Miscellaneous software</t>
  </si>
  <si>
    <t>Software for servers</t>
  </si>
  <si>
    <t>Smith Travel Research - weekly/monthly/special needs</t>
  </si>
  <si>
    <t>Industry journals, magazines, periodicals, resource books</t>
  </si>
  <si>
    <t>National and local newspapers</t>
  </si>
  <si>
    <t>DMAP renewal</t>
  </si>
  <si>
    <t>Local &amp; on-line training classes to enhance staff performance</t>
  </si>
  <si>
    <t>Microsoft network manager</t>
  </si>
  <si>
    <t>Public Funds Investment Act training</t>
  </si>
  <si>
    <t>Lauda</t>
  </si>
  <si>
    <t>Local and overnight delivery service</t>
  </si>
  <si>
    <t>Staff training</t>
  </si>
  <si>
    <t>DMAI Event Impact Calculator</t>
  </si>
  <si>
    <t>Promotional giveaways</t>
  </si>
  <si>
    <t>THLA Educational Foundation Auction</t>
  </si>
  <si>
    <t>Texas Hotel &amp; Lodging Assn</t>
  </si>
  <si>
    <t>Holiday Parade</t>
  </si>
  <si>
    <t>carriage; candy</t>
  </si>
  <si>
    <t>Calligraphy &amp; framing of certificates</t>
  </si>
  <si>
    <t>Irving Hospitality Industry Annual Meeting</t>
  </si>
  <si>
    <t>Local client entertainment</t>
  </si>
  <si>
    <t>Flowers, condolences, memorials (staff/clients)</t>
  </si>
  <si>
    <t>Board meetings</t>
  </si>
  <si>
    <t>monthly mtgs; committee mtgs; budget retreat; strategic planning, etc</t>
  </si>
  <si>
    <t>Local industry events - Board/staff</t>
  </si>
  <si>
    <t>Local community events - Board/staff</t>
  </si>
  <si>
    <t>incl Rotary, Sports Club</t>
  </si>
  <si>
    <t>Dallas Producers Assn Luncheon</t>
  </si>
  <si>
    <t>PCMA, HSMAI, MPI, DFWATC, etc</t>
  </si>
  <si>
    <t>TexasFest, Police Foundation, Humane Society, Salvation Army, Heritage Society Fish Fry, etc</t>
  </si>
  <si>
    <t>Gast</t>
  </si>
  <si>
    <t>Bureau</t>
  </si>
  <si>
    <t>Bureau; incl Foundation</t>
  </si>
  <si>
    <t>Gast, Boyer</t>
  </si>
  <si>
    <t>in ICC department</t>
  </si>
  <si>
    <t xml:space="preserve">Office 365 </t>
  </si>
  <si>
    <t>CMP Certification</t>
  </si>
  <si>
    <t>Computers, etc for CM Training</t>
  </si>
  <si>
    <t>5-7 packets per mon @ $100/mon</t>
  </si>
  <si>
    <t>DMAI studies</t>
  </si>
  <si>
    <t>Computers</t>
  </si>
  <si>
    <t>IPAD</t>
  </si>
  <si>
    <t>SMG/Enterprise vehicles</t>
  </si>
  <si>
    <t>Wireless service - 1 phone; 3 wireless cards</t>
  </si>
  <si>
    <t>Board Strategic Plan Studies</t>
  </si>
  <si>
    <t>JEWELS (Admin Staff) Training</t>
  </si>
  <si>
    <t>Office 365</t>
  </si>
  <si>
    <t>Adobe Licenses</t>
  </si>
  <si>
    <t>McAfee Maintenance (Now Symantec</t>
  </si>
  <si>
    <t>Simple In/Out</t>
  </si>
  <si>
    <t>Host North Texas Simpleview Users Group</t>
  </si>
  <si>
    <t>web based</t>
  </si>
  <si>
    <t>Staff uniforms</t>
  </si>
  <si>
    <t>as needed</t>
  </si>
  <si>
    <t xml:space="preserve">Technology Services </t>
  </si>
  <si>
    <t>Next day support agreement for Poweredge server</t>
  </si>
  <si>
    <t>15-16 Actual</t>
  </si>
  <si>
    <t>16-17 Budget or Estimate</t>
  </si>
  <si>
    <t>17-18 Budget</t>
  </si>
  <si>
    <t>T shirts</t>
  </si>
  <si>
    <t>Group onsite and/or individual intermediate or advanced for Excel, Word, PowerPoint, Access and Outlook followup training</t>
  </si>
  <si>
    <t>Phone allowance - $65.00 per person</t>
  </si>
  <si>
    <t>YP Advertising</t>
  </si>
  <si>
    <t xml:space="preserve">team building; management training; motivation </t>
  </si>
  <si>
    <t>Suite/Box at Live Nation Pavilion</t>
  </si>
  <si>
    <t>Food &amp; Beverage for Box at Live Nation Pavilion</t>
  </si>
  <si>
    <t>Food &amp; beverage for guests at Pavilion events</t>
  </si>
  <si>
    <t>New Cell Phone reimbursement</t>
  </si>
  <si>
    <t>16-17 Actual</t>
  </si>
  <si>
    <t>17-18 Budget or Estimate</t>
  </si>
  <si>
    <t>18-19 Budget</t>
  </si>
  <si>
    <t>Supplies</t>
  </si>
  <si>
    <t>Incuding:</t>
  </si>
  <si>
    <t>Furniture &lt; $5K</t>
  </si>
  <si>
    <t>Office Machines &lt; $5K</t>
  </si>
  <si>
    <t>Meter</t>
  </si>
  <si>
    <t>Stamps</t>
  </si>
  <si>
    <t>Including:</t>
  </si>
  <si>
    <t>Source Strategies</t>
  </si>
  <si>
    <t>TTIA Economic Impact Cooperative Research</t>
  </si>
  <si>
    <t>Software Maintenance</t>
  </si>
  <si>
    <t>Employee Training</t>
  </si>
  <si>
    <t>Administrative Cost Reimbursement</t>
  </si>
  <si>
    <t>Freight</t>
  </si>
  <si>
    <t>Seamless Docs</t>
  </si>
  <si>
    <t>Irving Day in Austin</t>
  </si>
  <si>
    <t>Legislative Send Off Breakfast</t>
  </si>
  <si>
    <t>Toyota Music Factory</t>
  </si>
  <si>
    <t>Dallas Business Journal Dinner</t>
  </si>
  <si>
    <t>Memberships &amp; Dues</t>
  </si>
  <si>
    <t>Capital Equipment</t>
  </si>
  <si>
    <t>Greater Irving Las Colinas Chamber</t>
  </si>
  <si>
    <t xml:space="preserve"> Renew Web-Based Licenses; pay Fulcrum</t>
  </si>
  <si>
    <t xml:space="preserve">Dropbox Fee </t>
  </si>
  <si>
    <t>Maura, Carol</t>
  </si>
  <si>
    <t>SinePro</t>
  </si>
  <si>
    <t>verify with city; amount may decrease</t>
  </si>
  <si>
    <t>Webinars/Classes</t>
  </si>
  <si>
    <t>Notary (Renewal)</t>
  </si>
  <si>
    <t>Exec Dir - 35%</t>
  </si>
  <si>
    <t>Online Leave requests &amp; check requests</t>
  </si>
  <si>
    <t>AirDNA, AllTheRooms, etc. - subscription fee + ad hoc repts</t>
  </si>
  <si>
    <t>Volunteer Assistance Program</t>
  </si>
  <si>
    <t>F&amp;B, speaker, linens, graphic recorder, photographer, bus for school kids, etc</t>
  </si>
  <si>
    <t>Westin Hotel Opening Events</t>
  </si>
  <si>
    <t>Each dept has own amount for F&amp;B</t>
  </si>
  <si>
    <t>Divided Admin-20%; Sales-40%; Mkting-40%</t>
  </si>
  <si>
    <t>transferring from Reserve Fund</t>
  </si>
  <si>
    <t>Volunteer Program</t>
  </si>
  <si>
    <t>19-20 Budget</t>
  </si>
  <si>
    <t>Consumable and stationery supplies</t>
  </si>
  <si>
    <t>Under new structure, there is no charge for participation</t>
  </si>
  <si>
    <t>$100.00 per year (not everyone will get a new phone each year)</t>
  </si>
  <si>
    <t>IT</t>
  </si>
  <si>
    <t>Board- No lege session in 2020</t>
  </si>
  <si>
    <t>Board - No lege session in 2020</t>
  </si>
  <si>
    <t>Organization Gather/Book Launch</t>
  </si>
  <si>
    <t>Friends of the Irving Museums</t>
  </si>
  <si>
    <t>will change after receiving 2nd qtr collections in May</t>
  </si>
  <si>
    <t>Fulcrum will pay</t>
  </si>
  <si>
    <t>Exempt</t>
  </si>
  <si>
    <t>Non-Exempt</t>
  </si>
  <si>
    <t>17-18 Actual</t>
  </si>
  <si>
    <t>18-19 Actual</t>
  </si>
  <si>
    <t>19-20 Estimate</t>
  </si>
  <si>
    <t>20-21 Budget</t>
  </si>
  <si>
    <t>Special Pay</t>
  </si>
  <si>
    <t>Maintenance Fee</t>
  </si>
  <si>
    <t>Subscriptions/ Publications</t>
  </si>
  <si>
    <t>Equipment (640041)</t>
  </si>
  <si>
    <t>Postage Equipment (640043)</t>
  </si>
  <si>
    <t>THIS ACCOUNT IS FOR TRAINING COSTS ONLY; F&amp; B SHOULD BE BUDGETED IN LOCAL PROGRAMS</t>
  </si>
  <si>
    <t xml:space="preserve">Boyer notary </t>
  </si>
  <si>
    <t>Lauda (need every other yr; next class in 2021)</t>
  </si>
  <si>
    <t xml:space="preserve">Boyer </t>
  </si>
  <si>
    <t>Boyer</t>
  </si>
  <si>
    <t>Mileage</t>
  </si>
  <si>
    <t xml:space="preserve">All staff  </t>
  </si>
  <si>
    <t>American Express</t>
  </si>
  <si>
    <t>ASAE</t>
  </si>
  <si>
    <t xml:space="preserve">Assn of Film Commissioners Int'l </t>
  </si>
  <si>
    <t xml:space="preserve">CEO's For Cities </t>
  </si>
  <si>
    <t>Destinations International</t>
  </si>
  <si>
    <t xml:space="preserve">DFWATC </t>
  </si>
  <si>
    <t xml:space="preserve">DFWAE </t>
  </si>
  <si>
    <t xml:space="preserve">GFOAT </t>
  </si>
  <si>
    <t xml:space="preserve">Global Business Travel Assn  </t>
  </si>
  <si>
    <t xml:space="preserve">Greater Irving/Las Colinas Chamber </t>
  </si>
  <si>
    <t xml:space="preserve">HSMAI </t>
  </si>
  <si>
    <t xml:space="preserve">Hotel Assn of North TX </t>
  </si>
  <si>
    <t xml:space="preserve">IAVM </t>
  </si>
  <si>
    <t xml:space="preserve">IAEE </t>
  </si>
  <si>
    <t xml:space="preserve">Int'l Council of Shopping Centers </t>
  </si>
  <si>
    <t xml:space="preserve">IEDC </t>
  </si>
  <si>
    <t xml:space="preserve">Irving Heritage Society </t>
  </si>
  <si>
    <t xml:space="preserve">Irving Hispanic Chamber </t>
  </si>
  <si>
    <t xml:space="preserve">MPI </t>
  </si>
  <si>
    <t>Press Club of Dallas</t>
  </si>
  <si>
    <t xml:space="preserve">PCMA </t>
  </si>
  <si>
    <t xml:space="preserve">Gast </t>
  </si>
  <si>
    <t>Sports Club at Four Seasons</t>
  </si>
  <si>
    <t>Professional Services</t>
  </si>
  <si>
    <r>
      <t>Association / Strategic Partnerships (</t>
    </r>
    <r>
      <rPr>
        <strike/>
        <sz val="10"/>
        <color rgb="FFFF0000"/>
        <rFont val="Arial"/>
        <family val="2"/>
        <scheme val="minor"/>
      </rPr>
      <t>565327</t>
    </r>
    <r>
      <rPr>
        <sz val="10"/>
        <color rgb="FFFF0000"/>
        <rFont val="Arial"/>
        <family val="2"/>
        <scheme val="minor"/>
      </rPr>
      <t>)</t>
    </r>
  </si>
  <si>
    <r>
      <t>Byron Nelson (</t>
    </r>
    <r>
      <rPr>
        <strike/>
        <sz val="10"/>
        <color rgb="FFFF0000"/>
        <rFont val="Arial"/>
        <family val="2"/>
        <scheme val="minor"/>
      </rPr>
      <t>565301</t>
    </r>
    <r>
      <rPr>
        <sz val="10"/>
        <color rgb="FFFF0000"/>
        <rFont val="Arial"/>
        <family val="2"/>
        <scheme val="minor"/>
      </rPr>
      <t>)</t>
    </r>
  </si>
  <si>
    <r>
      <t>Industry Foundation Sponsorships (</t>
    </r>
    <r>
      <rPr>
        <strike/>
        <sz val="10"/>
        <color rgb="FFFF0000"/>
        <rFont val="Arial"/>
        <family val="2"/>
        <scheme val="minor"/>
      </rPr>
      <t>565325)</t>
    </r>
  </si>
  <si>
    <r>
      <t>LPGA (</t>
    </r>
    <r>
      <rPr>
        <strike/>
        <sz val="10"/>
        <color rgb="FFFF0000"/>
        <rFont val="Arial"/>
        <family val="2"/>
        <scheme val="minor"/>
      </rPr>
      <t>565321</t>
    </r>
    <r>
      <rPr>
        <sz val="10"/>
        <color rgb="FFFF0000"/>
        <rFont val="Arial"/>
        <family val="2"/>
        <scheme val="minor"/>
      </rPr>
      <t>)</t>
    </r>
  </si>
  <si>
    <t xml:space="preserve">Rotary Club of Irving </t>
  </si>
  <si>
    <t>TACVB</t>
  </si>
  <si>
    <t>The Hotel Association</t>
  </si>
  <si>
    <t>TX Hotel &amp; Lodging Assn</t>
  </si>
  <si>
    <t>TX Restaurant Assn</t>
  </si>
  <si>
    <t>TSAE</t>
  </si>
  <si>
    <t>TTIA</t>
  </si>
  <si>
    <t xml:space="preserve">ULI </t>
  </si>
  <si>
    <t>USTA</t>
  </si>
  <si>
    <t>Additional Memberships/Dues</t>
  </si>
  <si>
    <t>Dallas Producers Assn</t>
  </si>
  <si>
    <t>Strong Towns</t>
  </si>
  <si>
    <t>Expense Reporting Software/Nexonia</t>
  </si>
  <si>
    <t>Slight price increase for 2020, plus any additional reports</t>
  </si>
  <si>
    <t>Will not continue service after June 1, 2020</t>
  </si>
  <si>
    <t>paid from marketing</t>
  </si>
  <si>
    <t>Rose, Lauda, Boyer, IT, Stallings, Soto</t>
  </si>
  <si>
    <t>Gast, IT, Rose ($300/mon)</t>
  </si>
  <si>
    <t>AirDNA Data Reports</t>
  </si>
  <si>
    <t>Zoom</t>
  </si>
  <si>
    <t>will be consolidated with Travel</t>
  </si>
  <si>
    <t>Marketing Resources (previously Specialty Items)</t>
  </si>
  <si>
    <t>will be combined with Local Programs</t>
  </si>
  <si>
    <t>Uniforms</t>
  </si>
  <si>
    <t>Better Impact Software</t>
  </si>
  <si>
    <t>Awards and Recognition</t>
  </si>
  <si>
    <t>Equipment</t>
  </si>
  <si>
    <t>Printing</t>
  </si>
  <si>
    <t>Total cost for suite + extra tickets</t>
  </si>
  <si>
    <t>8-seat box license for all events plus options for addl seats as needed</t>
  </si>
  <si>
    <t>State of the City - extra tables; Annual Meeting; other events</t>
  </si>
  <si>
    <t>Chamber Events: State of the City - extra tables; Annual Meeting; other events</t>
  </si>
  <si>
    <t>High Spirited Citizens - Christmas Parage</t>
  </si>
  <si>
    <t>5/25 MAURA TO REVIEW</t>
  </si>
  <si>
    <t>funding not needed 0</t>
  </si>
  <si>
    <t>To Reserve Fund  852202</t>
  </si>
  <si>
    <t>To Computer Fund  852203</t>
  </si>
  <si>
    <t xml:space="preserve">I heard from Fulcrum. I want to add $25,000 to the amount budgeted for Fulcrum. </t>
  </si>
  <si>
    <t>Our existing backup equipment is approaching 5 years of age and is out of warranty. To replace that and segregate ICVB and ICC it will be about $25,000. When the IT position is filled I will have a better grasp on if we really need this related to what we are storing in the cloud.  </t>
  </si>
  <si>
    <t xml:space="preserve">provided by Fulcrum; billed thru SMG; contract amount is </t>
  </si>
  <si>
    <t>incl</t>
  </si>
  <si>
    <t>TPID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</si>
</sst>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$-409]#,##0_);[Red]\([$$-409]#,##0\)"/>
    <numFmt numFmtId="166" formatCode="_(* #,##0_);_(* \(#,##0\);_(* &quot;-&quot;??_);_(@_)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9"/>
      <color indexed="20"/>
      <name val="Arial"/>
      <family val="2"/>
      <scheme val="minor"/>
    </font>
    <font>
      <sz val="9"/>
      <name val="Arial"/>
      <family val="2"/>
      <scheme val="minor"/>
    </font>
    <font>
      <sz val="9"/>
      <color indexed="20"/>
      <name val="Arial"/>
      <family val="2"/>
      <scheme val="minor"/>
    </font>
    <font>
      <b/>
      <sz val="10"/>
      <color indexed="9"/>
      <name val="Arial"/>
      <family val="2"/>
      <scheme val="minor"/>
    </font>
    <font>
      <sz val="10"/>
      <color indexed="9"/>
      <name val="Arial"/>
      <family val="2"/>
      <scheme val="minor"/>
    </font>
    <font>
      <sz val="10"/>
      <color indexed="8"/>
      <name val="Arial"/>
      <family val="2"/>
      <scheme val="minor"/>
    </font>
    <font>
      <b/>
      <sz val="10"/>
      <color indexed="8"/>
      <name val="Arial"/>
      <family val="2"/>
      <scheme val="minor"/>
    </font>
    <font>
      <b/>
      <sz val="14"/>
      <color theme="0"/>
      <name val="Arial"/>
      <family val="2"/>
      <scheme val="major"/>
    </font>
    <font>
      <b/>
      <sz val="9"/>
      <name val="Arial"/>
      <family val="2"/>
      <scheme val="major"/>
    </font>
    <font>
      <b/>
      <sz val="10"/>
      <color theme="0"/>
      <name val="Arial"/>
      <family val="2"/>
      <scheme val="major"/>
    </font>
    <font>
      <b/>
      <sz val="18"/>
      <color rgb="FFFF0000"/>
      <name val="Arial"/>
      <family val="2"/>
      <scheme val="major"/>
    </font>
    <font>
      <b/>
      <sz val="12"/>
      <color theme="6" tint="-0.249977111117893"/>
      <name val="Arial"/>
      <family val="2"/>
      <scheme val="minor"/>
    </font>
    <font>
      <sz val="12"/>
      <color rgb="FFFF000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9"/>
      <color rgb="FFFF0000"/>
      <name val="Arial"/>
      <family val="2"/>
      <scheme val="major"/>
    </font>
    <font>
      <sz val="10"/>
      <name val="Arial"/>
      <family val="2"/>
    </font>
    <font>
      <b/>
      <sz val="10"/>
      <color theme="8" tint="-0.249977111117893"/>
      <name val="Arial"/>
      <family val="2"/>
      <scheme val="major"/>
    </font>
    <font>
      <b/>
      <sz val="10"/>
      <color theme="8" tint="-0.249977111117893"/>
      <name val="Arial"/>
      <family val="2"/>
      <scheme val="minor"/>
    </font>
    <font>
      <b/>
      <sz val="12"/>
      <color rgb="FF002060"/>
      <name val="Arial"/>
      <family val="2"/>
      <scheme val="minor"/>
    </font>
    <font>
      <b/>
      <sz val="10"/>
      <color rgb="FFFF0000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10"/>
      <color rgb="FFFF0000"/>
      <name val="Arial"/>
      <family val="2"/>
      <scheme val="minor"/>
    </font>
    <font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 indent="1"/>
    </xf>
    <xf numFmtId="3" fontId="10" fillId="0" borderId="0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right" vertical="center" wrapText="1"/>
    </xf>
    <xf numFmtId="164" fontId="10" fillId="0" borderId="0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0" fontId="13" fillId="4" borderId="0" xfId="0" applyFont="1" applyFill="1" applyBorder="1" applyAlignment="1">
      <alignment horizontal="left" vertical="center" wrapText="1"/>
    </xf>
    <xf numFmtId="1" fontId="7" fillId="4" borderId="0" xfId="1" applyNumberFormat="1" applyFont="1" applyFill="1" applyBorder="1" applyAlignment="1">
      <alignment horizontal="center" vertical="center" wrapText="1"/>
    </xf>
    <xf numFmtId="164" fontId="7" fillId="4" borderId="0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3" fontId="2" fillId="3" borderId="1" xfId="1" applyNumberFormat="1" applyFont="1" applyFill="1" applyBorder="1" applyAlignment="1">
      <alignment horizontal="center" vertical="center" wrapText="1"/>
    </xf>
    <xf numFmtId="16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4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right" vertical="center" wrapText="1"/>
    </xf>
    <xf numFmtId="165" fontId="3" fillId="2" borderId="0" xfId="1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left" vertical="center" wrapText="1"/>
    </xf>
    <xf numFmtId="1" fontId="18" fillId="3" borderId="1" xfId="1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right" vertical="center" wrapText="1"/>
    </xf>
    <xf numFmtId="165" fontId="2" fillId="3" borderId="2" xfId="1" applyNumberFormat="1" applyFont="1" applyFill="1" applyBorder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20" fillId="6" borderId="0" xfId="0" applyFont="1" applyFill="1" applyBorder="1" applyAlignment="1">
      <alignment horizontal="left" vertical="center" wrapText="1"/>
    </xf>
    <xf numFmtId="1" fontId="21" fillId="6" borderId="0" xfId="1" applyNumberFormat="1" applyFont="1" applyFill="1" applyBorder="1" applyAlignment="1">
      <alignment horizontal="center" vertical="center" wrapText="1"/>
    </xf>
    <xf numFmtId="164" fontId="21" fillId="6" borderId="0" xfId="1" applyNumberFormat="1" applyFont="1" applyFill="1" applyBorder="1" applyAlignment="1">
      <alignment horizontal="center" vertical="center" wrapText="1"/>
    </xf>
    <xf numFmtId="0" fontId="21" fillId="6" borderId="0" xfId="1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left" vertical="center" wrapText="1"/>
    </xf>
    <xf numFmtId="1" fontId="12" fillId="8" borderId="1" xfId="1" applyNumberFormat="1" applyFont="1" applyFill="1" applyBorder="1" applyAlignment="1">
      <alignment horizontal="center" vertical="center" wrapText="1"/>
    </xf>
    <xf numFmtId="164" fontId="12" fillId="8" borderId="1" xfId="1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1" fontId="18" fillId="8" borderId="1" xfId="1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 indent="1"/>
    </xf>
    <xf numFmtId="3" fontId="2" fillId="7" borderId="1" xfId="1" applyNumberFormat="1" applyFont="1" applyFill="1" applyBorder="1" applyAlignment="1">
      <alignment horizontal="center" vertical="center" wrapText="1"/>
    </xf>
    <xf numFmtId="165" fontId="3" fillId="7" borderId="1" xfId="1" applyNumberFormat="1" applyFont="1" applyFill="1" applyBorder="1" applyAlignment="1">
      <alignment horizontal="right" vertical="center" wrapText="1"/>
    </xf>
    <xf numFmtId="165" fontId="2" fillId="7" borderId="2" xfId="1" applyNumberFormat="1" applyFont="1" applyFill="1" applyBorder="1" applyAlignment="1">
      <alignment horizontal="right" vertical="center" wrapText="1"/>
    </xf>
    <xf numFmtId="165" fontId="3" fillId="8" borderId="0" xfId="1" applyNumberFormat="1" applyFont="1" applyFill="1" applyBorder="1" applyAlignment="1">
      <alignment horizontal="right" vertical="center" wrapText="1"/>
    </xf>
    <xf numFmtId="166" fontId="3" fillId="0" borderId="0" xfId="2" applyNumberFormat="1" applyFont="1" applyAlignment="1">
      <alignment vertical="center"/>
    </xf>
    <xf numFmtId="166" fontId="5" fillId="0" borderId="0" xfId="2" applyNumberFormat="1" applyFont="1" applyAlignment="1">
      <alignment horizontal="left" vertical="center"/>
    </xf>
    <xf numFmtId="166" fontId="5" fillId="0" borderId="0" xfId="2" applyNumberFormat="1" applyFont="1" applyFill="1" applyAlignment="1">
      <alignment horizontal="left" vertical="center"/>
    </xf>
    <xf numFmtId="166" fontId="3" fillId="0" borderId="0" xfId="2" applyNumberFormat="1" applyFont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165" fontId="3" fillId="9" borderId="0" xfId="1" applyNumberFormat="1" applyFont="1" applyFill="1" applyBorder="1" applyAlignment="1">
      <alignment horizontal="right" vertical="center" wrapText="1"/>
    </xf>
    <xf numFmtId="0" fontId="17" fillId="9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 wrapText="1" indent="1"/>
    </xf>
    <xf numFmtId="0" fontId="11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 indent="1"/>
    </xf>
    <xf numFmtId="0" fontId="11" fillId="5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horizontal="left" vertical="center" wrapText="1" indent="1"/>
    </xf>
    <xf numFmtId="0" fontId="23" fillId="8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 indent="1"/>
    </xf>
    <xf numFmtId="0" fontId="16" fillId="0" borderId="0" xfId="0" quotePrefix="1" applyFont="1" applyFill="1" applyBorder="1" applyAlignment="1">
      <alignment horizontal="left" vertical="center" wrapText="1" inden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zoomScale="110" zoomScaleNormal="110" workbookViewId="0">
      <selection sqref="A1:H1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6" width="13.6640625" style="18" hidden="1" customWidth="1"/>
    <col min="7" max="7" width="13.6640625" style="18" customWidth="1"/>
    <col min="8" max="8" width="51.33203125" style="1" customWidth="1"/>
    <col min="9" max="9" width="47.88671875" style="1" bestFit="1" customWidth="1"/>
    <col min="10" max="16384" width="9.109375" style="1"/>
  </cols>
  <sheetData>
    <row r="1" spans="1:9" ht="24.75" customHeight="1" x14ac:dyDescent="0.25">
      <c r="A1" s="71" t="s">
        <v>14</v>
      </c>
      <c r="B1" s="72"/>
      <c r="C1" s="72"/>
      <c r="D1" s="72"/>
      <c r="E1" s="72"/>
      <c r="F1" s="72"/>
      <c r="G1" s="72"/>
      <c r="H1" s="72"/>
    </row>
    <row r="2" spans="1:9" s="2" customFormat="1" ht="33" customHeight="1" x14ac:dyDescent="0.25">
      <c r="A2" s="49" t="s">
        <v>4</v>
      </c>
      <c r="B2" s="50"/>
      <c r="C2" s="51" t="s">
        <v>114</v>
      </c>
      <c r="D2" s="51" t="s">
        <v>168</v>
      </c>
      <c r="E2" s="51" t="s">
        <v>169</v>
      </c>
      <c r="F2" s="51" t="s">
        <v>170</v>
      </c>
      <c r="G2" s="51" t="s">
        <v>171</v>
      </c>
      <c r="H2" s="52" t="s">
        <v>0</v>
      </c>
    </row>
    <row r="3" spans="1:9" s="7" customFormat="1" ht="7.5" customHeight="1" x14ac:dyDescent="0.25">
      <c r="A3" s="3"/>
      <c r="B3" s="4"/>
      <c r="C3" s="5"/>
      <c r="D3" s="5"/>
      <c r="E3" s="5"/>
      <c r="F3" s="5"/>
      <c r="G3" s="5"/>
      <c r="H3" s="6"/>
    </row>
    <row r="4" spans="1:9" s="9" customFormat="1" ht="13.5" customHeight="1" x14ac:dyDescent="0.25">
      <c r="A4" s="45"/>
      <c r="B4" s="46"/>
      <c r="C4" s="47"/>
      <c r="D4" s="47"/>
      <c r="E4" s="47"/>
      <c r="F4" s="48"/>
      <c r="G4" s="48"/>
      <c r="H4" s="8" t="s">
        <v>3</v>
      </c>
    </row>
    <row r="5" spans="1:9" s="11" customFormat="1" ht="25.2" customHeight="1" x14ac:dyDescent="0.25">
      <c r="A5" s="70" t="s">
        <v>6</v>
      </c>
      <c r="B5" s="70"/>
      <c r="C5" s="29">
        <v>302779</v>
      </c>
      <c r="D5" s="29"/>
      <c r="E5" s="29"/>
      <c r="F5" s="29"/>
      <c r="G5" s="58">
        <v>386347</v>
      </c>
      <c r="H5" s="10"/>
    </row>
    <row r="6" spans="1:9" s="9" customFormat="1" ht="25.2" customHeight="1" x14ac:dyDescent="0.25">
      <c r="A6" s="70" t="s">
        <v>166</v>
      </c>
      <c r="B6" s="70"/>
      <c r="C6" s="29">
        <v>158873</v>
      </c>
      <c r="D6" s="29"/>
      <c r="E6" s="29"/>
      <c r="F6" s="29"/>
      <c r="G6" s="58">
        <v>308871</v>
      </c>
      <c r="H6" s="10"/>
    </row>
    <row r="7" spans="1:9" s="9" customFormat="1" ht="25.2" customHeight="1" x14ac:dyDescent="0.25">
      <c r="A7" s="70" t="s">
        <v>167</v>
      </c>
      <c r="B7" s="70"/>
      <c r="C7" s="29">
        <v>198839</v>
      </c>
      <c r="D7" s="29"/>
      <c r="E7" s="29"/>
      <c r="F7" s="29"/>
      <c r="G7" s="58">
        <v>97000</v>
      </c>
      <c r="H7" s="10"/>
    </row>
    <row r="8" spans="1:9" s="9" customFormat="1" ht="25.2" customHeight="1" x14ac:dyDescent="0.25">
      <c r="A8" s="70" t="s">
        <v>7</v>
      </c>
      <c r="B8" s="70"/>
      <c r="C8" s="29">
        <v>7264</v>
      </c>
      <c r="D8" s="29"/>
      <c r="E8" s="29"/>
      <c r="F8" s="29"/>
      <c r="G8" s="58">
        <v>5000</v>
      </c>
      <c r="H8" s="10"/>
    </row>
    <row r="9" spans="1:9" s="9" customFormat="1" ht="25.2" customHeight="1" x14ac:dyDescent="0.25">
      <c r="A9" s="70" t="s">
        <v>8</v>
      </c>
      <c r="B9" s="70"/>
      <c r="C9" s="29">
        <v>2661</v>
      </c>
      <c r="D9" s="29"/>
      <c r="E9" s="29"/>
      <c r="F9" s="29"/>
      <c r="G9" s="58">
        <v>500</v>
      </c>
      <c r="H9" s="10"/>
    </row>
    <row r="10" spans="1:9" s="9" customFormat="1" ht="25.2" customHeight="1" x14ac:dyDescent="0.25">
      <c r="A10" s="70" t="s">
        <v>172</v>
      </c>
      <c r="B10" s="70"/>
      <c r="C10" s="29">
        <v>13348</v>
      </c>
      <c r="D10" s="29"/>
      <c r="E10" s="29"/>
      <c r="F10" s="29"/>
      <c r="G10" s="58">
        <v>22863</v>
      </c>
      <c r="H10" s="10"/>
    </row>
    <row r="11" spans="1:9" s="9" customFormat="1" ht="25.2" customHeight="1" x14ac:dyDescent="0.25">
      <c r="A11" s="70" t="s">
        <v>9</v>
      </c>
      <c r="B11" s="70"/>
      <c r="C11" s="29">
        <v>58800</v>
      </c>
      <c r="D11" s="29"/>
      <c r="E11" s="29"/>
      <c r="F11" s="29"/>
      <c r="G11" s="58">
        <v>70000</v>
      </c>
      <c r="H11" s="10" t="s">
        <v>145</v>
      </c>
      <c r="I11" s="11"/>
    </row>
    <row r="12" spans="1:9" s="9" customFormat="1" ht="25.2" customHeight="1" x14ac:dyDescent="0.25">
      <c r="A12" s="70"/>
      <c r="B12" s="70"/>
      <c r="C12" s="29"/>
      <c r="D12" s="29"/>
      <c r="E12" s="29"/>
      <c r="F12" s="29"/>
      <c r="G12" s="58"/>
      <c r="H12" s="10"/>
    </row>
    <row r="13" spans="1:9" s="9" customFormat="1" ht="25.2" customHeight="1" x14ac:dyDescent="0.25">
      <c r="A13" s="70"/>
      <c r="B13" s="70"/>
      <c r="C13" s="29"/>
      <c r="D13" s="29"/>
      <c r="E13" s="29"/>
      <c r="F13" s="29"/>
      <c r="G13" s="58"/>
      <c r="H13" s="10"/>
    </row>
    <row r="14" spans="1:9" s="9" customFormat="1" ht="25.2" customHeight="1" x14ac:dyDescent="0.25">
      <c r="A14" s="70"/>
      <c r="B14" s="70"/>
      <c r="C14" s="29"/>
      <c r="D14" s="29"/>
      <c r="E14" s="29"/>
      <c r="F14" s="29"/>
      <c r="G14" s="58"/>
      <c r="H14" s="10"/>
    </row>
    <row r="15" spans="1:9" s="9" customFormat="1" ht="25.2" customHeight="1" x14ac:dyDescent="0.25">
      <c r="A15" s="70"/>
      <c r="B15" s="70"/>
      <c r="C15" s="29"/>
      <c r="D15" s="29"/>
      <c r="E15" s="29"/>
      <c r="F15" s="29"/>
      <c r="G15" s="58"/>
      <c r="H15" s="10"/>
    </row>
    <row r="16" spans="1:9" s="2" customFormat="1" ht="13.5" customHeight="1" x14ac:dyDescent="0.25">
      <c r="A16" s="54" t="s">
        <v>21</v>
      </c>
      <c r="B16" s="55"/>
      <c r="C16" s="56">
        <f>SUM(C5:C15)</f>
        <v>742564</v>
      </c>
      <c r="D16" s="56">
        <f>SUM(D5:D15)</f>
        <v>0</v>
      </c>
      <c r="E16" s="56">
        <f>SUM(E5:E15)</f>
        <v>0</v>
      </c>
      <c r="F16" s="57">
        <f>SUM(F5:F15)</f>
        <v>0</v>
      </c>
      <c r="G16" s="57">
        <f>SUM(G5:G15)</f>
        <v>890581</v>
      </c>
      <c r="H16" s="23"/>
    </row>
    <row r="17" spans="1:8" s="7" customFormat="1" ht="7.5" customHeight="1" x14ac:dyDescent="0.25">
      <c r="A17" s="12"/>
      <c r="B17" s="13"/>
      <c r="C17" s="14"/>
      <c r="D17" s="14"/>
      <c r="E17" s="14"/>
      <c r="F17" s="15"/>
      <c r="G17" s="15"/>
      <c r="H17" s="16"/>
    </row>
    <row r="45" spans="3:7" x14ac:dyDescent="0.25">
      <c r="C45" s="35"/>
      <c r="D45" s="35"/>
      <c r="E45" s="35"/>
      <c r="F45" s="35"/>
      <c r="G45" s="35"/>
    </row>
  </sheetData>
  <mergeCells count="12">
    <mergeCell ref="A15:B15"/>
    <mergeCell ref="A1:H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 horizontalCentered="1"/>
  <pageMargins left="0.45" right="0.45" top="0.5" bottom="0.25" header="0.3" footer="0.3"/>
  <pageSetup scale="8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5"/>
  <sheetViews>
    <sheetView zoomScale="120" zoomScaleNormal="120" workbookViewId="0">
      <selection activeCell="D6" sqref="D6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5" width="13.6640625" style="18" customWidth="1"/>
    <col min="6" max="6" width="51.33203125" style="1" customWidth="1"/>
    <col min="7" max="16384" width="9.109375" style="1"/>
  </cols>
  <sheetData>
    <row r="1" spans="1:6" ht="24.75" customHeight="1" x14ac:dyDescent="0.25">
      <c r="A1" s="75" t="s">
        <v>14</v>
      </c>
      <c r="B1" s="76"/>
      <c r="C1" s="76"/>
      <c r="D1" s="76"/>
      <c r="E1" s="76"/>
      <c r="F1" s="76"/>
    </row>
    <row r="2" spans="1:6" s="2" customFormat="1" ht="52.5" customHeight="1" x14ac:dyDescent="0.25">
      <c r="A2" s="31" t="s">
        <v>25</v>
      </c>
      <c r="B2" s="32">
        <v>55401</v>
      </c>
      <c r="C2" s="26" t="s">
        <v>102</v>
      </c>
      <c r="D2" s="26" t="s">
        <v>103</v>
      </c>
      <c r="E2" s="26" t="s">
        <v>104</v>
      </c>
      <c r="F2" s="27" t="s">
        <v>0</v>
      </c>
    </row>
    <row r="3" spans="1:6" s="7" customFormat="1" ht="7.5" customHeight="1" x14ac:dyDescent="0.25">
      <c r="A3" s="3"/>
      <c r="B3" s="4"/>
      <c r="C3" s="5"/>
      <c r="D3" s="5"/>
      <c r="E3" s="5"/>
      <c r="F3" s="6"/>
    </row>
    <row r="4" spans="1:6" s="9" customFormat="1" ht="13.5" customHeight="1" x14ac:dyDescent="0.25">
      <c r="A4" s="20"/>
      <c r="B4" s="21"/>
      <c r="C4" s="22"/>
      <c r="D4" s="22"/>
      <c r="E4" s="28"/>
      <c r="F4" s="8" t="s">
        <v>3</v>
      </c>
    </row>
    <row r="5" spans="1:6" s="11" customFormat="1" ht="25.2" customHeight="1" x14ac:dyDescent="0.25">
      <c r="A5" s="77" t="s">
        <v>40</v>
      </c>
      <c r="B5" s="77"/>
      <c r="C5" s="29"/>
      <c r="D5" s="29">
        <v>0</v>
      </c>
      <c r="E5" s="30"/>
      <c r="F5" s="10"/>
    </row>
    <row r="6" spans="1:6" s="9" customFormat="1" ht="25.2" customHeight="1" x14ac:dyDescent="0.25">
      <c r="A6" s="70" t="s">
        <v>34</v>
      </c>
      <c r="B6" s="70"/>
      <c r="C6" s="29"/>
      <c r="D6" s="29"/>
      <c r="E6" s="30"/>
      <c r="F6" s="10"/>
    </row>
    <row r="7" spans="1:6" s="9" customFormat="1" ht="25.2" customHeight="1" x14ac:dyDescent="0.25">
      <c r="A7" s="70" t="s">
        <v>35</v>
      </c>
      <c r="B7" s="70"/>
      <c r="C7" s="29"/>
      <c r="D7" s="29"/>
      <c r="E7" s="30"/>
      <c r="F7" s="10" t="s">
        <v>88</v>
      </c>
    </row>
    <row r="8" spans="1:6" s="9" customFormat="1" ht="25.2" customHeight="1" x14ac:dyDescent="0.25">
      <c r="A8" s="70"/>
      <c r="B8" s="70"/>
      <c r="C8" s="29"/>
      <c r="D8" s="29"/>
      <c r="E8" s="30"/>
      <c r="F8" s="10"/>
    </row>
    <row r="9" spans="1:6" s="9" customFormat="1" ht="25.2" customHeight="1" x14ac:dyDescent="0.25">
      <c r="A9" s="70"/>
      <c r="B9" s="70"/>
      <c r="C9" s="29"/>
      <c r="D9" s="29"/>
      <c r="E9" s="30"/>
      <c r="F9" s="10"/>
    </row>
    <row r="10" spans="1:6" s="9" customFormat="1" ht="25.2" customHeight="1" x14ac:dyDescent="0.25">
      <c r="A10" s="70"/>
      <c r="B10" s="70"/>
      <c r="C10" s="29"/>
      <c r="D10" s="29"/>
      <c r="E10" s="30"/>
      <c r="F10" s="10"/>
    </row>
    <row r="11" spans="1:6" s="9" customFormat="1" ht="25.2" customHeight="1" x14ac:dyDescent="0.25">
      <c r="A11" s="70"/>
      <c r="B11" s="70"/>
      <c r="C11" s="29"/>
      <c r="D11" s="29"/>
      <c r="E11" s="30"/>
      <c r="F11" s="10"/>
    </row>
    <row r="12" spans="1:6" s="9" customFormat="1" ht="25.2" customHeight="1" x14ac:dyDescent="0.25">
      <c r="A12" s="70"/>
      <c r="B12" s="70"/>
      <c r="C12" s="29"/>
      <c r="D12" s="29"/>
      <c r="E12" s="30"/>
      <c r="F12" s="10"/>
    </row>
    <row r="13" spans="1:6" s="9" customFormat="1" ht="25.2" customHeight="1" x14ac:dyDescent="0.25">
      <c r="A13" s="70"/>
      <c r="B13" s="70"/>
      <c r="C13" s="29"/>
      <c r="D13" s="29"/>
      <c r="E13" s="30"/>
      <c r="F13" s="10"/>
    </row>
    <row r="14" spans="1:6" s="9" customFormat="1" ht="25.2" customHeight="1" x14ac:dyDescent="0.25">
      <c r="A14" s="70"/>
      <c r="B14" s="70"/>
      <c r="C14" s="29"/>
      <c r="D14" s="29"/>
      <c r="E14" s="30"/>
      <c r="F14" s="10"/>
    </row>
    <row r="15" spans="1:6" s="9" customFormat="1" ht="25.2" customHeight="1" x14ac:dyDescent="0.25">
      <c r="A15" s="70"/>
      <c r="B15" s="70"/>
      <c r="C15" s="29"/>
      <c r="D15" s="29"/>
      <c r="E15" s="30"/>
      <c r="F15" s="10"/>
    </row>
    <row r="16" spans="1:6" s="2" customFormat="1" ht="13.5" customHeight="1" x14ac:dyDescent="0.25">
      <c r="A16" s="24" t="s">
        <v>21</v>
      </c>
      <c r="B16" s="25"/>
      <c r="C16" s="33">
        <f>SUM(C5:C15)</f>
        <v>0</v>
      </c>
      <c r="D16" s="33">
        <f>SUM(D5:D15)</f>
        <v>0</v>
      </c>
      <c r="E16" s="34">
        <f>SUM(E5:E15)</f>
        <v>0</v>
      </c>
      <c r="F16" s="23"/>
    </row>
    <row r="17" spans="1:6" s="7" customFormat="1" ht="7.5" customHeight="1" x14ac:dyDescent="0.25">
      <c r="A17" s="12"/>
      <c r="B17" s="13"/>
      <c r="C17" s="14"/>
      <c r="D17" s="14"/>
      <c r="E17" s="15"/>
      <c r="F17" s="16"/>
    </row>
    <row r="20" spans="1:6" x14ac:dyDescent="0.25">
      <c r="A20" s="19"/>
    </row>
    <row r="45" spans="3:5" x14ac:dyDescent="0.25">
      <c r="C45" s="35"/>
      <c r="D45" s="35"/>
      <c r="E45" s="35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45"/>
  <sheetViews>
    <sheetView zoomScale="110" zoomScaleNormal="110" workbookViewId="0">
      <selection activeCell="A13" sqref="A13:B13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6" width="13.6640625" style="18" hidden="1" customWidth="1"/>
    <col min="7" max="7" width="13.6640625" style="18" customWidth="1"/>
    <col min="8" max="8" width="51.33203125" style="1" customWidth="1"/>
    <col min="9" max="9" width="55.5546875" style="1" customWidth="1"/>
    <col min="10" max="16384" width="9.109375" style="1"/>
  </cols>
  <sheetData>
    <row r="1" spans="1:9" ht="24.75" customHeight="1" x14ac:dyDescent="0.25">
      <c r="A1" s="71" t="s">
        <v>14</v>
      </c>
      <c r="B1" s="72"/>
      <c r="C1" s="72"/>
      <c r="D1" s="72"/>
      <c r="E1" s="72"/>
      <c r="F1" s="72"/>
      <c r="G1" s="72"/>
      <c r="H1" s="72"/>
    </row>
    <row r="2" spans="1:9" s="2" customFormat="1" ht="33" customHeight="1" x14ac:dyDescent="0.25">
      <c r="A2" s="49" t="s">
        <v>1</v>
      </c>
      <c r="B2" s="53">
        <v>630005</v>
      </c>
      <c r="C2" s="51" t="s">
        <v>114</v>
      </c>
      <c r="D2" s="51" t="s">
        <v>168</v>
      </c>
      <c r="E2" s="51" t="s">
        <v>169</v>
      </c>
      <c r="F2" s="51" t="s">
        <v>170</v>
      </c>
      <c r="G2" s="51" t="s">
        <v>171</v>
      </c>
      <c r="H2" s="52" t="s">
        <v>0</v>
      </c>
    </row>
    <row r="3" spans="1:9" s="7" customFormat="1" ht="7.5" customHeight="1" x14ac:dyDescent="0.25">
      <c r="A3" s="3"/>
      <c r="B3" s="4"/>
      <c r="C3" s="5"/>
      <c r="D3" s="5"/>
      <c r="E3" s="5"/>
      <c r="F3" s="5"/>
      <c r="G3" s="5"/>
      <c r="H3" s="6"/>
    </row>
    <row r="4" spans="1:9" s="9" customFormat="1" ht="13.5" customHeight="1" x14ac:dyDescent="0.25">
      <c r="A4" s="45"/>
      <c r="B4" s="46"/>
      <c r="C4" s="47"/>
      <c r="D4" s="47"/>
      <c r="E4" s="47"/>
      <c r="F4" s="48"/>
      <c r="G4" s="48"/>
      <c r="H4" s="8" t="s">
        <v>3</v>
      </c>
    </row>
    <row r="5" spans="1:9" s="11" customFormat="1" ht="25.2" customHeight="1" x14ac:dyDescent="0.25">
      <c r="A5" s="70" t="s">
        <v>107</v>
      </c>
      <c r="B5" s="70"/>
      <c r="C5" s="29">
        <f>65*4*12</f>
        <v>3120</v>
      </c>
      <c r="D5" s="29"/>
      <c r="E5" s="29"/>
      <c r="F5" s="29"/>
      <c r="G5" s="58">
        <f>6*65*12</f>
        <v>4680</v>
      </c>
      <c r="H5" s="10" t="s">
        <v>228</v>
      </c>
    </row>
    <row r="6" spans="1:9" s="9" customFormat="1" ht="25.2" customHeight="1" x14ac:dyDescent="0.25">
      <c r="A6" s="70" t="s">
        <v>89</v>
      </c>
      <c r="B6" s="70"/>
      <c r="C6" s="29">
        <f>190*12</f>
        <v>2280</v>
      </c>
      <c r="D6" s="29"/>
      <c r="E6" s="29"/>
      <c r="F6" s="29"/>
      <c r="G6" s="58">
        <v>3600</v>
      </c>
      <c r="H6" s="10" t="s">
        <v>229</v>
      </c>
    </row>
    <row r="7" spans="1:9" s="9" customFormat="1" ht="25.2" customHeight="1" x14ac:dyDescent="0.25">
      <c r="A7" s="70" t="s">
        <v>113</v>
      </c>
      <c r="B7" s="70"/>
      <c r="C7" s="29">
        <v>300</v>
      </c>
      <c r="D7" s="29"/>
      <c r="E7" s="29"/>
      <c r="F7" s="29"/>
      <c r="G7" s="58">
        <v>100</v>
      </c>
      <c r="H7" s="40" t="s">
        <v>158</v>
      </c>
    </row>
    <row r="8" spans="1:9" s="9" customFormat="1" ht="25.2" customHeight="1" x14ac:dyDescent="0.25">
      <c r="A8" s="70" t="s">
        <v>108</v>
      </c>
      <c r="B8" s="70"/>
      <c r="C8" s="29">
        <v>1260</v>
      </c>
      <c r="D8" s="29"/>
      <c r="E8" s="29"/>
      <c r="F8" s="29"/>
      <c r="G8" s="58">
        <v>1500</v>
      </c>
      <c r="H8" s="10"/>
      <c r="I8" s="11"/>
    </row>
    <row r="9" spans="1:9" s="9" customFormat="1" ht="25.2" customHeight="1" x14ac:dyDescent="0.25">
      <c r="A9" s="70"/>
      <c r="B9" s="70"/>
      <c r="C9" s="29"/>
      <c r="D9" s="29"/>
      <c r="E9" s="29"/>
      <c r="F9" s="29"/>
      <c r="G9" s="58"/>
      <c r="H9" s="40"/>
    </row>
    <row r="10" spans="1:9" s="9" customFormat="1" ht="25.2" customHeight="1" x14ac:dyDescent="0.25">
      <c r="A10" s="70"/>
      <c r="B10" s="70"/>
      <c r="C10" s="29"/>
      <c r="D10" s="29"/>
      <c r="E10" s="29"/>
      <c r="F10" s="29"/>
      <c r="G10" s="58"/>
      <c r="H10" s="10"/>
    </row>
    <row r="11" spans="1:9" s="9" customFormat="1" ht="25.2" customHeight="1" x14ac:dyDescent="0.25">
      <c r="A11" s="70"/>
      <c r="B11" s="70"/>
      <c r="C11" s="29"/>
      <c r="D11" s="29"/>
      <c r="E11" s="29"/>
      <c r="F11" s="29"/>
      <c r="G11" s="58"/>
      <c r="H11" s="10"/>
    </row>
    <row r="12" spans="1:9" s="9" customFormat="1" ht="25.2" customHeight="1" x14ac:dyDescent="0.25">
      <c r="A12" s="70"/>
      <c r="B12" s="70"/>
      <c r="C12" s="29"/>
      <c r="D12" s="29"/>
      <c r="E12" s="29"/>
      <c r="F12" s="29"/>
      <c r="G12" s="58"/>
      <c r="H12" s="10"/>
    </row>
    <row r="13" spans="1:9" s="9" customFormat="1" ht="25.2" customHeight="1" x14ac:dyDescent="0.25">
      <c r="A13" s="70"/>
      <c r="B13" s="70"/>
      <c r="C13" s="29"/>
      <c r="D13" s="29"/>
      <c r="E13" s="29"/>
      <c r="F13" s="29"/>
      <c r="G13" s="58"/>
      <c r="H13" s="10"/>
    </row>
    <row r="14" spans="1:9" s="9" customFormat="1" ht="25.2" customHeight="1" x14ac:dyDescent="0.25">
      <c r="A14" s="70"/>
      <c r="B14" s="70"/>
      <c r="C14" s="29"/>
      <c r="D14" s="29"/>
      <c r="E14" s="29"/>
      <c r="F14" s="29"/>
      <c r="G14" s="58"/>
      <c r="H14" s="10"/>
    </row>
    <row r="15" spans="1:9" s="9" customFormat="1" ht="25.2" customHeight="1" x14ac:dyDescent="0.25">
      <c r="A15" s="70"/>
      <c r="B15" s="70"/>
      <c r="C15" s="29"/>
      <c r="D15" s="29"/>
      <c r="E15" s="29"/>
      <c r="F15" s="29"/>
      <c r="G15" s="58"/>
      <c r="H15" s="10"/>
    </row>
    <row r="16" spans="1:9" s="2" customFormat="1" ht="13.5" customHeight="1" x14ac:dyDescent="0.25">
      <c r="A16" s="54" t="s">
        <v>21</v>
      </c>
      <c r="B16" s="55"/>
      <c r="C16" s="56">
        <f>SUM(C5:C15)</f>
        <v>6960</v>
      </c>
      <c r="D16" s="56">
        <f>SUM(D5:D15)</f>
        <v>0</v>
      </c>
      <c r="E16" s="56">
        <f>SUM(E5:E15)</f>
        <v>0</v>
      </c>
      <c r="F16" s="57">
        <f>SUM(F5:F15)</f>
        <v>0</v>
      </c>
      <c r="G16" s="57">
        <f>SUM(G5:G15)</f>
        <v>9880</v>
      </c>
      <c r="H16" s="23"/>
    </row>
    <row r="17" spans="1:8" s="7" customFormat="1" ht="7.5" customHeight="1" x14ac:dyDescent="0.25">
      <c r="A17" s="12"/>
      <c r="B17" s="13"/>
      <c r="C17" s="14"/>
      <c r="D17" s="14"/>
      <c r="E17" s="14"/>
      <c r="F17" s="15"/>
      <c r="G17" s="15"/>
      <c r="H17" s="16"/>
    </row>
    <row r="20" spans="1:8" x14ac:dyDescent="0.25">
      <c r="A20" s="19"/>
    </row>
    <row r="45" spans="3:7" x14ac:dyDescent="0.25">
      <c r="C45" s="35"/>
      <c r="D45" s="35"/>
      <c r="E45" s="35"/>
      <c r="F45" s="35"/>
      <c r="G45" s="35"/>
    </row>
  </sheetData>
  <mergeCells count="12">
    <mergeCell ref="A15:B15"/>
    <mergeCell ref="A1:H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 horizontalCentered="1"/>
  <pageMargins left="0.45" right="0.45" top="0.5" bottom="0.5" header="0.3" footer="0.3"/>
  <pageSetup scale="87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48"/>
  <sheetViews>
    <sheetView tabSelected="1" zoomScale="120" zoomScaleNormal="120" workbookViewId="0">
      <selection activeCell="A18" sqref="A18:B18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6" width="13.6640625" style="18" hidden="1" customWidth="1"/>
    <col min="7" max="7" width="13.6640625" style="18" customWidth="1"/>
    <col min="8" max="8" width="51.33203125" style="1" customWidth="1"/>
    <col min="9" max="16384" width="9.109375" style="1"/>
  </cols>
  <sheetData>
    <row r="1" spans="1:13" ht="24.75" customHeight="1" x14ac:dyDescent="0.25">
      <c r="A1" s="71" t="s">
        <v>14</v>
      </c>
      <c r="B1" s="72"/>
      <c r="C1" s="72"/>
      <c r="D1" s="72"/>
      <c r="E1" s="72"/>
      <c r="F1" s="72"/>
      <c r="G1" s="72"/>
      <c r="H1" s="72"/>
    </row>
    <row r="2" spans="1:13" s="2" customFormat="1" ht="59.25" customHeight="1" x14ac:dyDescent="0.25">
      <c r="A2" s="49" t="s">
        <v>207</v>
      </c>
      <c r="B2" s="53">
        <v>640021</v>
      </c>
      <c r="C2" s="51" t="s">
        <v>114</v>
      </c>
      <c r="D2" s="51" t="s">
        <v>168</v>
      </c>
      <c r="E2" s="51" t="s">
        <v>169</v>
      </c>
      <c r="F2" s="51" t="s">
        <v>170</v>
      </c>
      <c r="G2" s="51" t="s">
        <v>171</v>
      </c>
      <c r="H2" s="52" t="s">
        <v>0</v>
      </c>
    </row>
    <row r="3" spans="1:13" s="7" customFormat="1" ht="7.5" customHeight="1" x14ac:dyDescent="0.25">
      <c r="A3" s="3"/>
      <c r="B3" s="4"/>
      <c r="C3" s="5"/>
      <c r="D3" s="5"/>
      <c r="E3" s="5"/>
      <c r="F3" s="5"/>
      <c r="G3" s="5"/>
      <c r="H3" s="6"/>
    </row>
    <row r="4" spans="1:13" s="9" customFormat="1" ht="13.5" customHeight="1" x14ac:dyDescent="0.25">
      <c r="A4" s="45"/>
      <c r="B4" s="46"/>
      <c r="C4" s="47"/>
      <c r="D4" s="47"/>
      <c r="E4" s="47"/>
      <c r="F4" s="48"/>
      <c r="G4" s="48"/>
      <c r="H4" s="8" t="s">
        <v>3</v>
      </c>
    </row>
    <row r="5" spans="1:13" s="9" customFormat="1" ht="25.2" customHeight="1" x14ac:dyDescent="0.25">
      <c r="A5" s="70" t="s">
        <v>90</v>
      </c>
      <c r="B5" s="70"/>
      <c r="C5" s="29">
        <v>0</v>
      </c>
      <c r="D5" s="29"/>
      <c r="E5" s="29"/>
      <c r="F5" s="29"/>
      <c r="G5" s="58">
        <v>0</v>
      </c>
      <c r="H5" s="63"/>
    </row>
    <row r="6" spans="1:13" s="9" customFormat="1" ht="29.4" customHeight="1" x14ac:dyDescent="0.25">
      <c r="A6" s="70" t="s">
        <v>100</v>
      </c>
      <c r="B6" s="70"/>
      <c r="C6" s="29">
        <v>48000</v>
      </c>
      <c r="D6" s="29"/>
      <c r="E6" s="29"/>
      <c r="F6" s="29"/>
      <c r="G6" s="58">
        <v>100000</v>
      </c>
      <c r="H6" s="10" t="s">
        <v>251</v>
      </c>
      <c r="I6" s="69" t="s">
        <v>249</v>
      </c>
      <c r="J6" s="11"/>
      <c r="K6" s="11"/>
      <c r="L6" s="11"/>
      <c r="M6" s="11"/>
    </row>
    <row r="7" spans="1:13" s="9" customFormat="1" ht="25.2" customHeight="1" x14ac:dyDescent="0.25">
      <c r="A7" s="70" t="s">
        <v>58</v>
      </c>
      <c r="B7" s="70"/>
      <c r="C7" s="29">
        <v>7150</v>
      </c>
      <c r="D7" s="29"/>
      <c r="E7" s="29"/>
      <c r="F7" s="29"/>
      <c r="G7" s="58">
        <v>7500</v>
      </c>
      <c r="H7" s="63"/>
      <c r="I7" s="69" t="s">
        <v>250</v>
      </c>
    </row>
    <row r="8" spans="1:13" s="9" customFormat="1" ht="25.2" customHeight="1" x14ac:dyDescent="0.25">
      <c r="A8" s="70" t="s">
        <v>139</v>
      </c>
      <c r="B8" s="70"/>
      <c r="C8" s="29">
        <v>215</v>
      </c>
      <c r="D8" s="29"/>
      <c r="E8" s="29"/>
      <c r="F8" s="29"/>
      <c r="G8" s="58">
        <v>500</v>
      </c>
      <c r="H8" s="40" t="s">
        <v>140</v>
      </c>
    </row>
    <row r="9" spans="1:13" s="9" customFormat="1" ht="25.2" customHeight="1" x14ac:dyDescent="0.25">
      <c r="A9" s="70" t="s">
        <v>93</v>
      </c>
      <c r="B9" s="70"/>
      <c r="C9" s="29">
        <v>7078</v>
      </c>
      <c r="D9" s="29"/>
      <c r="E9" s="29"/>
      <c r="F9" s="29"/>
      <c r="G9" s="58" t="s">
        <v>252</v>
      </c>
      <c r="H9" s="40" t="s">
        <v>138</v>
      </c>
    </row>
    <row r="10" spans="1:13" s="9" customFormat="1" ht="25.2" customHeight="1" x14ac:dyDescent="0.25">
      <c r="A10" s="70" t="s">
        <v>81</v>
      </c>
      <c r="B10" s="70"/>
      <c r="C10" s="29">
        <v>0</v>
      </c>
      <c r="D10" s="29"/>
      <c r="E10" s="29"/>
      <c r="F10" s="29"/>
      <c r="G10" s="58" t="s">
        <v>252</v>
      </c>
      <c r="H10" s="40" t="s">
        <v>97</v>
      </c>
    </row>
    <row r="11" spans="1:13" s="9" customFormat="1" ht="25.2" customHeight="1" x14ac:dyDescent="0.25">
      <c r="A11" s="70" t="s">
        <v>95</v>
      </c>
      <c r="B11" s="70"/>
      <c r="C11" s="29">
        <v>360</v>
      </c>
      <c r="D11" s="29"/>
      <c r="E11" s="29"/>
      <c r="F11" s="29"/>
      <c r="G11" s="58">
        <v>360</v>
      </c>
      <c r="H11" s="40" t="s">
        <v>97</v>
      </c>
    </row>
    <row r="12" spans="1:13" s="9" customFormat="1" ht="25.2" customHeight="1" x14ac:dyDescent="0.25">
      <c r="A12" s="70" t="s">
        <v>224</v>
      </c>
      <c r="B12" s="70"/>
      <c r="C12" s="29">
        <v>2160</v>
      </c>
      <c r="D12" s="29"/>
      <c r="E12" s="29"/>
      <c r="F12" s="29"/>
      <c r="G12" s="58">
        <v>2160</v>
      </c>
      <c r="H12" s="40" t="s">
        <v>97</v>
      </c>
    </row>
    <row r="13" spans="1:13" s="9" customFormat="1" ht="25.2" customHeight="1" x14ac:dyDescent="0.25">
      <c r="A13" s="70" t="s">
        <v>130</v>
      </c>
      <c r="B13" s="70"/>
      <c r="C13" s="29">
        <v>995</v>
      </c>
      <c r="D13" s="29"/>
      <c r="E13" s="29"/>
      <c r="F13" s="29"/>
      <c r="G13" s="58">
        <v>1200</v>
      </c>
      <c r="H13" s="40" t="s">
        <v>146</v>
      </c>
    </row>
    <row r="14" spans="1:13" s="9" customFormat="1" ht="25.2" customHeight="1" x14ac:dyDescent="0.25">
      <c r="A14" s="70" t="s">
        <v>141</v>
      </c>
      <c r="B14" s="70"/>
      <c r="C14" s="29">
        <v>0</v>
      </c>
      <c r="D14" s="29"/>
      <c r="E14" s="29"/>
      <c r="F14" s="29"/>
      <c r="G14" s="58">
        <v>0</v>
      </c>
      <c r="H14" s="40" t="s">
        <v>226</v>
      </c>
    </row>
    <row r="15" spans="1:13" s="9" customFormat="1" ht="25.2" customHeight="1" x14ac:dyDescent="0.25">
      <c r="A15" s="70" t="s">
        <v>230</v>
      </c>
      <c r="B15" s="70"/>
      <c r="C15" s="29"/>
      <c r="D15" s="29"/>
      <c r="E15" s="29"/>
      <c r="F15" s="29">
        <v>4000</v>
      </c>
      <c r="G15" s="58">
        <v>4000</v>
      </c>
      <c r="H15" s="40" t="s">
        <v>147</v>
      </c>
    </row>
    <row r="16" spans="1:13" s="9" customFormat="1" ht="25.2" customHeight="1" x14ac:dyDescent="0.25">
      <c r="A16" s="70" t="s">
        <v>231</v>
      </c>
      <c r="B16" s="70"/>
      <c r="C16" s="29"/>
      <c r="D16" s="29"/>
      <c r="E16" s="29"/>
      <c r="F16" s="29"/>
      <c r="G16" s="58">
        <v>400</v>
      </c>
      <c r="H16" s="40"/>
    </row>
    <row r="17" spans="1:8" s="9" customFormat="1" ht="25.2" customHeight="1" x14ac:dyDescent="0.25">
      <c r="A17" s="70" t="s">
        <v>253</v>
      </c>
      <c r="B17" s="70"/>
      <c r="C17" s="29"/>
      <c r="D17" s="29"/>
      <c r="E17" s="29"/>
      <c r="F17" s="29"/>
      <c r="G17" s="58">
        <v>50000</v>
      </c>
      <c r="H17" s="40"/>
    </row>
    <row r="18" spans="1:8" s="9" customFormat="1" ht="25.2" customHeight="1" x14ac:dyDescent="0.25">
      <c r="A18" s="70"/>
      <c r="B18" s="70"/>
      <c r="C18" s="29"/>
      <c r="D18" s="29"/>
      <c r="E18" s="29"/>
      <c r="F18" s="29"/>
      <c r="G18" s="58"/>
      <c r="H18" s="10"/>
    </row>
    <row r="19" spans="1:8" s="2" customFormat="1" ht="13.5" customHeight="1" x14ac:dyDescent="0.25">
      <c r="A19" s="54" t="s">
        <v>21</v>
      </c>
      <c r="B19" s="55"/>
      <c r="C19" s="56">
        <f>SUM(C5:C18)</f>
        <v>65958</v>
      </c>
      <c r="D19" s="56">
        <f>SUM(D5:D18)</f>
        <v>0</v>
      </c>
      <c r="E19" s="56">
        <f>SUM(E5:E18)</f>
        <v>0</v>
      </c>
      <c r="F19" s="57">
        <f>SUM(F5:F18)</f>
        <v>4000</v>
      </c>
      <c r="G19" s="57">
        <f>SUM(G5:G18)</f>
        <v>166120</v>
      </c>
      <c r="H19" s="23"/>
    </row>
    <row r="20" spans="1:8" s="7" customFormat="1" ht="7.5" customHeight="1" x14ac:dyDescent="0.25">
      <c r="A20" s="12"/>
      <c r="B20" s="13"/>
      <c r="C20" s="14"/>
      <c r="D20" s="14"/>
      <c r="E20" s="14"/>
      <c r="F20" s="15"/>
      <c r="G20" s="15"/>
      <c r="H20" s="16"/>
    </row>
    <row r="23" spans="1:8" x14ac:dyDescent="0.25">
      <c r="A23" s="19"/>
    </row>
    <row r="48" spans="3:7" x14ac:dyDescent="0.25">
      <c r="C48" s="35"/>
      <c r="D48" s="35"/>
      <c r="E48" s="35"/>
      <c r="F48" s="35"/>
      <c r="G48" s="35"/>
    </row>
  </sheetData>
  <mergeCells count="15">
    <mergeCell ref="A15:B15"/>
    <mergeCell ref="A16:B16"/>
    <mergeCell ref="A18:B18"/>
    <mergeCell ref="A17:B17"/>
    <mergeCell ref="A1:H1"/>
    <mergeCell ref="A6:B6"/>
    <mergeCell ref="A7:B7"/>
    <mergeCell ref="A5:B5"/>
    <mergeCell ref="A9:B9"/>
    <mergeCell ref="A14:B14"/>
    <mergeCell ref="A11:B11"/>
    <mergeCell ref="A12:B12"/>
    <mergeCell ref="A8:B8"/>
    <mergeCell ref="A10:B10"/>
    <mergeCell ref="A13:B13"/>
  </mergeCells>
  <printOptions horizontalCentered="1"/>
  <pageMargins left="0.45" right="0.45" top="0.5" bottom="0.5" header="0.3" footer="0.3"/>
  <pageSetup scale="8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45"/>
  <sheetViews>
    <sheetView zoomScale="110" zoomScaleNormal="110" workbookViewId="0">
      <selection sqref="A1:H1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6" width="13.6640625" style="18" hidden="1" customWidth="1"/>
    <col min="7" max="7" width="13.6640625" style="18" customWidth="1"/>
    <col min="8" max="8" width="51.33203125" style="1" customWidth="1"/>
    <col min="9" max="16384" width="9.109375" style="1"/>
  </cols>
  <sheetData>
    <row r="1" spans="1:8" ht="24.75" customHeight="1" x14ac:dyDescent="0.25">
      <c r="A1" s="71" t="s">
        <v>14</v>
      </c>
      <c r="B1" s="72"/>
      <c r="C1" s="72"/>
      <c r="D1" s="72"/>
      <c r="E1" s="72"/>
      <c r="F1" s="72"/>
      <c r="G1" s="72"/>
      <c r="H1" s="72"/>
    </row>
    <row r="2" spans="1:8" s="2" customFormat="1" ht="89.25" customHeight="1" x14ac:dyDescent="0.25">
      <c r="A2" s="49" t="s">
        <v>233</v>
      </c>
      <c r="B2" s="53">
        <v>640027</v>
      </c>
      <c r="C2" s="51" t="s">
        <v>114</v>
      </c>
      <c r="D2" s="51" t="s">
        <v>168</v>
      </c>
      <c r="E2" s="51" t="s">
        <v>169</v>
      </c>
      <c r="F2" s="51" t="s">
        <v>170</v>
      </c>
      <c r="G2" s="51" t="s">
        <v>171</v>
      </c>
      <c r="H2" s="52" t="s">
        <v>0</v>
      </c>
    </row>
    <row r="3" spans="1:8" s="7" customFormat="1" ht="7.5" customHeight="1" x14ac:dyDescent="0.25">
      <c r="A3" s="3"/>
      <c r="B3" s="4"/>
      <c r="C3" s="5"/>
      <c r="D3" s="5"/>
      <c r="E3" s="5"/>
      <c r="F3" s="5"/>
      <c r="G3" s="5"/>
      <c r="H3" s="6"/>
    </row>
    <row r="4" spans="1:8" s="9" customFormat="1" ht="13.5" customHeight="1" x14ac:dyDescent="0.25">
      <c r="A4" s="45"/>
      <c r="B4" s="46"/>
      <c r="C4" s="47"/>
      <c r="D4" s="47"/>
      <c r="E4" s="47"/>
      <c r="F4" s="48"/>
      <c r="G4" s="48"/>
      <c r="H4" s="8" t="s">
        <v>3</v>
      </c>
    </row>
    <row r="5" spans="1:8" s="11" customFormat="1" ht="25.2" customHeight="1" x14ac:dyDescent="0.25">
      <c r="A5" s="70" t="s">
        <v>59</v>
      </c>
      <c r="B5" s="70"/>
      <c r="C5" s="29">
        <v>0</v>
      </c>
      <c r="D5" s="29"/>
      <c r="E5" s="29"/>
      <c r="F5" s="29"/>
      <c r="G5" s="58">
        <v>0</v>
      </c>
      <c r="H5" s="10"/>
    </row>
    <row r="6" spans="1:8" s="9" customFormat="1" ht="25.2" customHeight="1" x14ac:dyDescent="0.25">
      <c r="A6" s="70" t="s">
        <v>98</v>
      </c>
      <c r="B6" s="70"/>
      <c r="C6" s="29">
        <v>0</v>
      </c>
      <c r="D6" s="29"/>
      <c r="E6" s="29"/>
      <c r="F6" s="29"/>
      <c r="G6" s="58">
        <v>0</v>
      </c>
      <c r="H6" s="10" t="s">
        <v>99</v>
      </c>
    </row>
    <row r="7" spans="1:8" s="9" customFormat="1" ht="25.2" customHeight="1" x14ac:dyDescent="0.25">
      <c r="A7" s="70"/>
      <c r="B7" s="70"/>
      <c r="C7" s="29"/>
      <c r="D7" s="29"/>
      <c r="E7" s="29"/>
      <c r="F7" s="29"/>
      <c r="G7" s="58"/>
      <c r="H7" s="10"/>
    </row>
    <row r="8" spans="1:8" s="9" customFormat="1" ht="25.2" customHeight="1" x14ac:dyDescent="0.25">
      <c r="A8" s="70"/>
      <c r="B8" s="70"/>
      <c r="C8" s="29"/>
      <c r="D8" s="29"/>
      <c r="E8" s="29"/>
      <c r="F8" s="29"/>
      <c r="G8" s="58"/>
      <c r="H8" s="10"/>
    </row>
    <row r="9" spans="1:8" s="9" customFormat="1" ht="25.2" customHeight="1" x14ac:dyDescent="0.25">
      <c r="A9" s="70"/>
      <c r="B9" s="70"/>
      <c r="C9" s="29"/>
      <c r="D9" s="29"/>
      <c r="E9" s="29"/>
      <c r="F9" s="29"/>
      <c r="G9" s="58"/>
      <c r="H9" s="10"/>
    </row>
    <row r="10" spans="1:8" s="9" customFormat="1" ht="25.2" customHeight="1" x14ac:dyDescent="0.25">
      <c r="A10" s="70"/>
      <c r="B10" s="70"/>
      <c r="C10" s="29"/>
      <c r="D10" s="29"/>
      <c r="E10" s="29"/>
      <c r="F10" s="29"/>
      <c r="G10" s="58"/>
      <c r="H10" s="10"/>
    </row>
    <row r="11" spans="1:8" s="9" customFormat="1" ht="25.2" customHeight="1" x14ac:dyDescent="0.25">
      <c r="A11" s="70"/>
      <c r="B11" s="70"/>
      <c r="C11" s="29"/>
      <c r="D11" s="29"/>
      <c r="E11" s="29"/>
      <c r="F11" s="29"/>
      <c r="G11" s="58"/>
      <c r="H11" s="10"/>
    </row>
    <row r="12" spans="1:8" s="9" customFormat="1" ht="25.2" customHeight="1" x14ac:dyDescent="0.25">
      <c r="A12" s="70"/>
      <c r="B12" s="70"/>
      <c r="C12" s="29"/>
      <c r="D12" s="29"/>
      <c r="E12" s="29"/>
      <c r="F12" s="29"/>
      <c r="G12" s="58"/>
      <c r="H12" s="10"/>
    </row>
    <row r="13" spans="1:8" s="9" customFormat="1" ht="25.2" customHeight="1" x14ac:dyDescent="0.25">
      <c r="A13" s="70"/>
      <c r="B13" s="70"/>
      <c r="C13" s="29"/>
      <c r="D13" s="29"/>
      <c r="E13" s="29"/>
      <c r="F13" s="29"/>
      <c r="G13" s="58"/>
      <c r="H13" s="10"/>
    </row>
    <row r="14" spans="1:8" s="9" customFormat="1" ht="25.2" customHeight="1" x14ac:dyDescent="0.25">
      <c r="A14" s="70"/>
      <c r="B14" s="70"/>
      <c r="C14" s="29"/>
      <c r="D14" s="29"/>
      <c r="E14" s="29"/>
      <c r="F14" s="29"/>
      <c r="G14" s="58"/>
      <c r="H14" s="10"/>
    </row>
    <row r="15" spans="1:8" s="9" customFormat="1" ht="25.2" customHeight="1" x14ac:dyDescent="0.25">
      <c r="A15" s="70"/>
      <c r="B15" s="70"/>
      <c r="C15" s="29"/>
      <c r="D15" s="29"/>
      <c r="E15" s="29"/>
      <c r="F15" s="29"/>
      <c r="G15" s="58"/>
      <c r="H15" s="10"/>
    </row>
    <row r="16" spans="1:8" s="2" customFormat="1" ht="13.5" customHeight="1" x14ac:dyDescent="0.25">
      <c r="A16" s="54" t="s">
        <v>21</v>
      </c>
      <c r="B16" s="55"/>
      <c r="C16" s="56">
        <f>SUM(C5:C15)</f>
        <v>0</v>
      </c>
      <c r="D16" s="56">
        <f>SUM(D5:D15)</f>
        <v>0</v>
      </c>
      <c r="E16" s="56">
        <f>SUM(E5:E15)</f>
        <v>0</v>
      </c>
      <c r="F16" s="57">
        <f>SUM(F5:F15)</f>
        <v>0</v>
      </c>
      <c r="G16" s="57">
        <f>SUM(G5:G15)</f>
        <v>0</v>
      </c>
      <c r="H16" s="23"/>
    </row>
    <row r="17" spans="1:8" s="7" customFormat="1" ht="7.5" customHeight="1" x14ac:dyDescent="0.25">
      <c r="A17" s="12"/>
      <c r="B17" s="13"/>
      <c r="C17" s="14"/>
      <c r="D17" s="14"/>
      <c r="E17" s="14"/>
      <c r="F17" s="15"/>
      <c r="G17" s="15"/>
      <c r="H17" s="16"/>
    </row>
    <row r="20" spans="1:8" x14ac:dyDescent="0.25">
      <c r="A20" s="19"/>
    </row>
    <row r="45" spans="3:7" x14ac:dyDescent="0.25">
      <c r="C45" s="35"/>
      <c r="D45" s="35"/>
      <c r="E45" s="35"/>
      <c r="F45" s="35"/>
      <c r="G45" s="35"/>
    </row>
  </sheetData>
  <mergeCells count="12">
    <mergeCell ref="A15:B15"/>
    <mergeCell ref="A1:H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8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I45"/>
  <sheetViews>
    <sheetView zoomScale="120" zoomScaleNormal="120" workbookViewId="0">
      <selection sqref="A1:H1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6" width="13.6640625" style="18" hidden="1" customWidth="1"/>
    <col min="7" max="7" width="13.6640625" style="18" customWidth="1"/>
    <col min="8" max="8" width="51.33203125" style="1" customWidth="1"/>
    <col min="9" max="16384" width="9.109375" style="1"/>
  </cols>
  <sheetData>
    <row r="1" spans="1:9" ht="24.75" customHeight="1" x14ac:dyDescent="0.25">
      <c r="A1" s="71" t="s">
        <v>14</v>
      </c>
      <c r="B1" s="72"/>
      <c r="C1" s="72"/>
      <c r="D1" s="72"/>
      <c r="E1" s="72"/>
      <c r="F1" s="72"/>
      <c r="G1" s="72"/>
      <c r="H1" s="72"/>
    </row>
    <row r="2" spans="1:9" s="2" customFormat="1" ht="33" customHeight="1" x14ac:dyDescent="0.25">
      <c r="A2" s="49" t="s">
        <v>31</v>
      </c>
      <c r="B2" s="50"/>
      <c r="C2" s="51" t="s">
        <v>114</v>
      </c>
      <c r="D2" s="51" t="s">
        <v>168</v>
      </c>
      <c r="E2" s="51" t="s">
        <v>169</v>
      </c>
      <c r="F2" s="51" t="s">
        <v>170</v>
      </c>
      <c r="G2" s="51" t="s">
        <v>171</v>
      </c>
      <c r="H2" s="52" t="s">
        <v>0</v>
      </c>
    </row>
    <row r="3" spans="1:9" s="7" customFormat="1" ht="7.5" customHeight="1" x14ac:dyDescent="0.25">
      <c r="A3" s="3"/>
      <c r="B3" s="4"/>
      <c r="C3" s="5"/>
      <c r="D3" s="5"/>
      <c r="E3" s="5"/>
      <c r="F3" s="5"/>
      <c r="G3" s="5"/>
      <c r="H3" s="6"/>
    </row>
    <row r="4" spans="1:9" s="9" customFormat="1" ht="13.5" customHeight="1" x14ac:dyDescent="0.25">
      <c r="A4" s="45"/>
      <c r="B4" s="46"/>
      <c r="C4" s="47"/>
      <c r="D4" s="47"/>
      <c r="E4" s="47"/>
      <c r="F4" s="48"/>
      <c r="G4" s="48"/>
      <c r="H4" s="8" t="s">
        <v>3</v>
      </c>
    </row>
    <row r="5" spans="1:9" s="11" customFormat="1" ht="25.2" customHeight="1" x14ac:dyDescent="0.25">
      <c r="A5" s="78" t="s">
        <v>175</v>
      </c>
      <c r="B5" s="78"/>
      <c r="C5" s="29">
        <v>0</v>
      </c>
      <c r="D5" s="29"/>
      <c r="E5" s="29"/>
      <c r="F5" s="29"/>
      <c r="G5" s="58">
        <v>0</v>
      </c>
      <c r="H5" s="10"/>
    </row>
    <row r="6" spans="1:9" s="9" customFormat="1" ht="25.2" customHeight="1" x14ac:dyDescent="0.25">
      <c r="A6" s="70" t="s">
        <v>83</v>
      </c>
      <c r="B6" s="70"/>
      <c r="C6" s="29"/>
      <c r="D6" s="29"/>
      <c r="E6" s="29"/>
      <c r="F6" s="29"/>
      <c r="G6" s="58"/>
      <c r="H6" s="10"/>
    </row>
    <row r="7" spans="1:9" s="9" customFormat="1" ht="25.2" customHeight="1" x14ac:dyDescent="0.25">
      <c r="A7" s="70"/>
      <c r="B7" s="70"/>
      <c r="C7" s="29"/>
      <c r="D7" s="29"/>
      <c r="E7" s="29"/>
      <c r="F7" s="29"/>
      <c r="G7" s="58"/>
      <c r="H7" s="10"/>
    </row>
    <row r="8" spans="1:9" s="9" customFormat="1" ht="25.2" customHeight="1" x14ac:dyDescent="0.25">
      <c r="A8" s="70"/>
      <c r="B8" s="70"/>
      <c r="C8" s="29"/>
      <c r="D8" s="29"/>
      <c r="E8" s="29"/>
      <c r="F8" s="29"/>
      <c r="G8" s="58"/>
      <c r="H8" s="10"/>
    </row>
    <row r="9" spans="1:9" s="9" customFormat="1" ht="25.2" customHeight="1" x14ac:dyDescent="0.25">
      <c r="A9" s="70"/>
      <c r="B9" s="70"/>
      <c r="C9" s="29"/>
      <c r="D9" s="29"/>
      <c r="E9" s="29"/>
      <c r="F9" s="29"/>
      <c r="G9" s="58"/>
      <c r="H9" s="10"/>
    </row>
    <row r="10" spans="1:9" s="9" customFormat="1" ht="25.2" customHeight="1" x14ac:dyDescent="0.25">
      <c r="A10" s="78" t="s">
        <v>176</v>
      </c>
      <c r="B10" s="78"/>
      <c r="C10" s="29">
        <v>2475</v>
      </c>
      <c r="D10" s="29"/>
      <c r="E10" s="29"/>
      <c r="F10" s="29"/>
      <c r="G10" s="58">
        <v>4226</v>
      </c>
      <c r="H10" s="70"/>
      <c r="I10" s="70"/>
    </row>
    <row r="11" spans="1:9" s="9" customFormat="1" ht="25.2" customHeight="1" x14ac:dyDescent="0.25">
      <c r="A11" s="70"/>
      <c r="B11" s="70"/>
      <c r="C11" s="29"/>
      <c r="D11" s="29"/>
      <c r="E11" s="29"/>
      <c r="F11" s="29"/>
      <c r="G11" s="58"/>
      <c r="H11" s="70"/>
      <c r="I11" s="70"/>
    </row>
    <row r="12" spans="1:9" s="9" customFormat="1" ht="25.2" customHeight="1" x14ac:dyDescent="0.25">
      <c r="A12" s="70"/>
      <c r="B12" s="70"/>
      <c r="C12" s="29"/>
      <c r="D12" s="29"/>
      <c r="E12" s="29"/>
      <c r="F12" s="29"/>
      <c r="G12" s="58"/>
      <c r="H12" s="10"/>
    </row>
    <row r="13" spans="1:9" s="9" customFormat="1" ht="25.2" customHeight="1" x14ac:dyDescent="0.25">
      <c r="A13" s="70"/>
      <c r="B13" s="70"/>
      <c r="C13" s="29"/>
      <c r="D13" s="29"/>
      <c r="E13" s="29"/>
      <c r="F13" s="29"/>
      <c r="G13" s="58"/>
      <c r="H13" s="10"/>
    </row>
    <row r="14" spans="1:9" s="9" customFormat="1" ht="25.2" customHeight="1" x14ac:dyDescent="0.25">
      <c r="A14" s="70"/>
      <c r="B14" s="70"/>
      <c r="C14" s="29"/>
      <c r="D14" s="29"/>
      <c r="E14" s="29"/>
      <c r="F14" s="29"/>
      <c r="G14" s="58"/>
      <c r="H14" s="10"/>
    </row>
    <row r="15" spans="1:9" s="9" customFormat="1" ht="25.2" customHeight="1" x14ac:dyDescent="0.25">
      <c r="A15" s="70"/>
      <c r="B15" s="70"/>
      <c r="C15" s="29"/>
      <c r="D15" s="29"/>
      <c r="E15" s="29"/>
      <c r="F15" s="29"/>
      <c r="G15" s="58"/>
      <c r="H15" s="10"/>
    </row>
    <row r="16" spans="1:9" s="2" customFormat="1" ht="13.5" customHeight="1" x14ac:dyDescent="0.25">
      <c r="A16" s="54" t="s">
        <v>21</v>
      </c>
      <c r="B16" s="55"/>
      <c r="C16" s="56">
        <f>SUM(C5:C15)</f>
        <v>2475</v>
      </c>
      <c r="D16" s="56">
        <f>SUM(D5:D15)</f>
        <v>0</v>
      </c>
      <c r="E16" s="56">
        <f>SUM(E5:E15)</f>
        <v>0</v>
      </c>
      <c r="F16" s="57">
        <f>SUM(F5:F15)</f>
        <v>0</v>
      </c>
      <c r="G16" s="57">
        <f>SUM(G5:G15)</f>
        <v>4226</v>
      </c>
      <c r="H16" s="23"/>
    </row>
    <row r="17" spans="1:8" s="7" customFormat="1" ht="7.5" customHeight="1" x14ac:dyDescent="0.25">
      <c r="A17" s="12"/>
      <c r="B17" s="13"/>
      <c r="C17" s="14"/>
      <c r="D17" s="14"/>
      <c r="E17" s="14"/>
      <c r="F17" s="15"/>
      <c r="G17" s="15"/>
      <c r="H17" s="16"/>
    </row>
    <row r="20" spans="1:8" x14ac:dyDescent="0.25">
      <c r="A20" s="19"/>
    </row>
    <row r="45" spans="3:7" x14ac:dyDescent="0.25">
      <c r="C45" s="35"/>
      <c r="D45" s="35"/>
      <c r="E45" s="35"/>
      <c r="F45" s="35"/>
      <c r="G45" s="35"/>
    </row>
  </sheetData>
  <mergeCells count="14">
    <mergeCell ref="A15:B15"/>
    <mergeCell ref="A1:H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H10:I10"/>
    <mergeCell ref="H11:I11"/>
  </mergeCells>
  <pageMargins left="0.7" right="0.7" top="0.75" bottom="0.75" header="0.3" footer="0.3"/>
  <pageSetup scale="78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45"/>
  <sheetViews>
    <sheetView zoomScale="110" zoomScaleNormal="110" workbookViewId="0">
      <selection sqref="A1:H1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6" width="13.6640625" style="18" hidden="1" customWidth="1"/>
    <col min="7" max="7" width="13.6640625" style="18" customWidth="1"/>
    <col min="8" max="8" width="51.33203125" style="1" customWidth="1"/>
    <col min="9" max="16384" width="9.109375" style="1"/>
  </cols>
  <sheetData>
    <row r="1" spans="1:8" ht="24.75" customHeight="1" x14ac:dyDescent="0.25">
      <c r="A1" s="71" t="s">
        <v>14</v>
      </c>
      <c r="B1" s="72"/>
      <c r="C1" s="72"/>
      <c r="D1" s="72"/>
      <c r="E1" s="72"/>
      <c r="F1" s="72"/>
      <c r="G1" s="72"/>
      <c r="H1" s="72"/>
    </row>
    <row r="2" spans="1:8" s="2" customFormat="1" ht="33" customHeight="1" x14ac:dyDescent="0.25">
      <c r="A2" s="49" t="s">
        <v>129</v>
      </c>
      <c r="B2" s="53">
        <v>640101</v>
      </c>
      <c r="C2" s="51" t="s">
        <v>114</v>
      </c>
      <c r="D2" s="51" t="s">
        <v>168</v>
      </c>
      <c r="E2" s="51" t="s">
        <v>169</v>
      </c>
      <c r="F2" s="51" t="s">
        <v>170</v>
      </c>
      <c r="G2" s="51" t="s">
        <v>171</v>
      </c>
      <c r="H2" s="52" t="s">
        <v>0</v>
      </c>
    </row>
    <row r="3" spans="1:8" s="7" customFormat="1" ht="7.5" customHeight="1" x14ac:dyDescent="0.25">
      <c r="A3" s="3"/>
      <c r="B3" s="4"/>
      <c r="C3" s="5"/>
      <c r="D3" s="5"/>
      <c r="E3" s="5"/>
      <c r="F3" s="5"/>
      <c r="G3" s="5"/>
      <c r="H3" s="6"/>
    </row>
    <row r="4" spans="1:8" s="9" customFormat="1" ht="13.5" customHeight="1" x14ac:dyDescent="0.25">
      <c r="A4" s="45"/>
      <c r="B4" s="46"/>
      <c r="C4" s="47"/>
      <c r="D4" s="47"/>
      <c r="E4" s="47"/>
      <c r="F4" s="48"/>
      <c r="G4" s="48"/>
      <c r="H4" s="8" t="s">
        <v>3</v>
      </c>
    </row>
    <row r="5" spans="1:8" s="11" customFormat="1" ht="25.2" customHeight="1" x14ac:dyDescent="0.25">
      <c r="A5" s="70" t="s">
        <v>56</v>
      </c>
      <c r="B5" s="70"/>
      <c r="C5" s="29">
        <v>222</v>
      </c>
      <c r="D5" s="29"/>
      <c r="E5" s="29"/>
      <c r="F5" s="29"/>
      <c r="G5" s="58">
        <v>300</v>
      </c>
      <c r="H5" s="10"/>
    </row>
    <row r="6" spans="1:8" s="9" customFormat="1" ht="25.2" customHeight="1" x14ac:dyDescent="0.25">
      <c r="A6" s="70"/>
      <c r="B6" s="70"/>
      <c r="C6" s="29"/>
      <c r="D6" s="29"/>
      <c r="E6" s="29"/>
      <c r="F6" s="29"/>
      <c r="G6" s="58"/>
      <c r="H6" s="10"/>
    </row>
    <row r="7" spans="1:8" s="9" customFormat="1" ht="25.2" customHeight="1" x14ac:dyDescent="0.25">
      <c r="A7" s="70"/>
      <c r="B7" s="70"/>
      <c r="C7" s="29"/>
      <c r="D7" s="29"/>
      <c r="E7" s="29"/>
      <c r="F7" s="29"/>
      <c r="G7" s="58"/>
      <c r="H7" s="10"/>
    </row>
    <row r="8" spans="1:8" s="9" customFormat="1" ht="25.2" customHeight="1" x14ac:dyDescent="0.25">
      <c r="A8" s="70"/>
      <c r="B8" s="70"/>
      <c r="C8" s="29"/>
      <c r="D8" s="29"/>
      <c r="E8" s="29"/>
      <c r="F8" s="29"/>
      <c r="G8" s="58"/>
      <c r="H8" s="10"/>
    </row>
    <row r="9" spans="1:8" s="9" customFormat="1" ht="25.2" customHeight="1" x14ac:dyDescent="0.25">
      <c r="A9" s="70"/>
      <c r="B9" s="70"/>
      <c r="C9" s="29"/>
      <c r="D9" s="29"/>
      <c r="E9" s="29"/>
      <c r="F9" s="29"/>
      <c r="G9" s="58"/>
      <c r="H9" s="10"/>
    </row>
    <row r="10" spans="1:8" s="9" customFormat="1" ht="25.2" customHeight="1" x14ac:dyDescent="0.25">
      <c r="A10" s="70"/>
      <c r="B10" s="70"/>
      <c r="C10" s="29"/>
      <c r="D10" s="29"/>
      <c r="E10" s="29"/>
      <c r="F10" s="29"/>
      <c r="G10" s="58"/>
      <c r="H10" s="10"/>
    </row>
    <row r="11" spans="1:8" s="9" customFormat="1" ht="25.2" customHeight="1" x14ac:dyDescent="0.25">
      <c r="A11" s="70"/>
      <c r="B11" s="70"/>
      <c r="C11" s="29"/>
      <c r="D11" s="29"/>
      <c r="E11" s="29"/>
      <c r="F11" s="29"/>
      <c r="G11" s="58"/>
      <c r="H11" s="10"/>
    </row>
    <row r="12" spans="1:8" s="9" customFormat="1" ht="25.2" customHeight="1" x14ac:dyDescent="0.25">
      <c r="A12" s="70"/>
      <c r="B12" s="70"/>
      <c r="C12" s="29"/>
      <c r="D12" s="29"/>
      <c r="E12" s="29"/>
      <c r="F12" s="29"/>
      <c r="G12" s="58"/>
      <c r="H12" s="10"/>
    </row>
    <row r="13" spans="1:8" s="9" customFormat="1" ht="25.2" customHeight="1" x14ac:dyDescent="0.25">
      <c r="A13" s="70"/>
      <c r="B13" s="70"/>
      <c r="C13" s="29"/>
      <c r="D13" s="29"/>
      <c r="E13" s="29"/>
      <c r="F13" s="29"/>
      <c r="G13" s="58"/>
      <c r="H13" s="10"/>
    </row>
    <row r="14" spans="1:8" s="9" customFormat="1" ht="25.2" customHeight="1" x14ac:dyDescent="0.25">
      <c r="A14" s="70"/>
      <c r="B14" s="70"/>
      <c r="C14" s="29"/>
      <c r="D14" s="29"/>
      <c r="E14" s="29"/>
      <c r="F14" s="29"/>
      <c r="G14" s="58"/>
      <c r="H14" s="10"/>
    </row>
    <row r="15" spans="1:8" s="9" customFormat="1" ht="25.2" customHeight="1" x14ac:dyDescent="0.25">
      <c r="A15" s="70"/>
      <c r="B15" s="70"/>
      <c r="C15" s="29"/>
      <c r="D15" s="29"/>
      <c r="E15" s="29"/>
      <c r="F15" s="29"/>
      <c r="G15" s="58"/>
      <c r="H15" s="10"/>
    </row>
    <row r="16" spans="1:8" s="2" customFormat="1" ht="13.5" customHeight="1" x14ac:dyDescent="0.25">
      <c r="A16" s="54" t="s">
        <v>21</v>
      </c>
      <c r="B16" s="55"/>
      <c r="C16" s="56">
        <f>SUM(C5:C15)</f>
        <v>222</v>
      </c>
      <c r="D16" s="56">
        <f>SUM(D5:D15)</f>
        <v>0</v>
      </c>
      <c r="E16" s="56">
        <f>SUM(E5:E15)</f>
        <v>0</v>
      </c>
      <c r="F16" s="57">
        <f>SUM(F5:F15)</f>
        <v>0</v>
      </c>
      <c r="G16" s="57">
        <f>SUM(G5:G15)</f>
        <v>300</v>
      </c>
      <c r="H16" s="23"/>
    </row>
    <row r="17" spans="1:8" s="7" customFormat="1" ht="7.5" customHeight="1" x14ac:dyDescent="0.25">
      <c r="A17" s="12"/>
      <c r="B17" s="13"/>
      <c r="C17" s="14"/>
      <c r="D17" s="14"/>
      <c r="E17" s="14"/>
      <c r="F17" s="15"/>
      <c r="G17" s="15"/>
      <c r="H17" s="16"/>
    </row>
    <row r="20" spans="1:8" x14ac:dyDescent="0.25">
      <c r="A20" s="19"/>
    </row>
    <row r="45" spans="3:7" x14ac:dyDescent="0.25">
      <c r="C45" s="35"/>
      <c r="D45" s="35"/>
      <c r="E45" s="35"/>
      <c r="F45" s="35"/>
      <c r="G45" s="35"/>
    </row>
  </sheetData>
  <mergeCells count="12">
    <mergeCell ref="A15:B15"/>
    <mergeCell ref="A1:H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82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45"/>
  <sheetViews>
    <sheetView zoomScale="110" zoomScaleNormal="110" workbookViewId="0">
      <selection sqref="A1:H1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6" width="13.6640625" style="18" hidden="1" customWidth="1"/>
    <col min="7" max="7" width="13.6640625" style="18" customWidth="1"/>
    <col min="8" max="8" width="51.33203125" style="1" customWidth="1"/>
    <col min="9" max="16384" width="9.109375" style="1"/>
  </cols>
  <sheetData>
    <row r="1" spans="1:10" ht="24.75" customHeight="1" x14ac:dyDescent="0.25">
      <c r="A1" s="71" t="s">
        <v>14</v>
      </c>
      <c r="B1" s="72"/>
      <c r="C1" s="72"/>
      <c r="D1" s="72"/>
      <c r="E1" s="72"/>
      <c r="F1" s="72"/>
      <c r="G1" s="72"/>
      <c r="H1" s="72"/>
    </row>
    <row r="2" spans="1:10" s="2" customFormat="1" ht="33" customHeight="1" x14ac:dyDescent="0.25">
      <c r="A2" s="49" t="s">
        <v>127</v>
      </c>
      <c r="B2" s="53">
        <v>645001</v>
      </c>
      <c r="C2" s="51" t="s">
        <v>114</v>
      </c>
      <c r="D2" s="51" t="s">
        <v>168</v>
      </c>
      <c r="E2" s="51" t="s">
        <v>169</v>
      </c>
      <c r="F2" s="51" t="s">
        <v>170</v>
      </c>
      <c r="G2" s="51" t="s">
        <v>171</v>
      </c>
      <c r="H2" s="52" t="s">
        <v>0</v>
      </c>
    </row>
    <row r="3" spans="1:10" s="7" customFormat="1" ht="7.5" customHeight="1" x14ac:dyDescent="0.25">
      <c r="A3" s="3"/>
      <c r="B3" s="4"/>
      <c r="C3" s="5"/>
      <c r="D3" s="5"/>
      <c r="E3" s="5"/>
      <c r="F3" s="5"/>
      <c r="G3" s="5"/>
      <c r="H3" s="6"/>
    </row>
    <row r="4" spans="1:10" s="9" customFormat="1" ht="13.5" customHeight="1" x14ac:dyDescent="0.25">
      <c r="A4" s="45"/>
      <c r="B4" s="46"/>
      <c r="C4" s="47"/>
      <c r="D4" s="47"/>
      <c r="E4" s="47"/>
      <c r="F4" s="48"/>
      <c r="G4" s="48"/>
      <c r="H4" s="63" t="s">
        <v>232</v>
      </c>
    </row>
    <row r="5" spans="1:10" s="11" customFormat="1" ht="33.75" customHeight="1" x14ac:dyDescent="0.25">
      <c r="A5" s="79" t="s">
        <v>177</v>
      </c>
      <c r="B5" s="79"/>
      <c r="C5" s="79"/>
      <c r="D5" s="79"/>
      <c r="E5" s="79"/>
      <c r="F5" s="79"/>
      <c r="G5" s="79"/>
      <c r="H5" s="10"/>
    </row>
    <row r="6" spans="1:10" s="9" customFormat="1" ht="25.2" customHeight="1" x14ac:dyDescent="0.25">
      <c r="A6" s="70" t="s">
        <v>52</v>
      </c>
      <c r="B6" s="70"/>
      <c r="C6" s="29">
        <v>0</v>
      </c>
      <c r="D6" s="29"/>
      <c r="E6" s="29"/>
      <c r="F6" s="29"/>
      <c r="G6" s="58">
        <v>0</v>
      </c>
      <c r="H6" s="40"/>
    </row>
    <row r="7" spans="1:10" s="9" customFormat="1" ht="25.35" customHeight="1" x14ac:dyDescent="0.25">
      <c r="A7" s="70" t="s">
        <v>53</v>
      </c>
      <c r="B7" s="70"/>
      <c r="C7" s="29">
        <v>0</v>
      </c>
      <c r="D7" s="29"/>
      <c r="E7" s="29"/>
      <c r="F7" s="29"/>
      <c r="G7" s="58">
        <v>0</v>
      </c>
      <c r="H7" s="40" t="s">
        <v>159</v>
      </c>
    </row>
    <row r="8" spans="1:10" s="9" customFormat="1" ht="25.2" customHeight="1" x14ac:dyDescent="0.25">
      <c r="A8" s="70" t="s">
        <v>57</v>
      </c>
      <c r="B8" s="70"/>
      <c r="C8" s="29">
        <v>1500</v>
      </c>
      <c r="D8" s="29"/>
      <c r="E8" s="29"/>
      <c r="F8" s="29"/>
      <c r="G8" s="58">
        <v>0</v>
      </c>
      <c r="H8" s="40" t="s">
        <v>109</v>
      </c>
    </row>
    <row r="9" spans="1:10" s="9" customFormat="1" ht="25.2" customHeight="1" x14ac:dyDescent="0.25">
      <c r="A9" s="70" t="s">
        <v>54</v>
      </c>
      <c r="B9" s="70"/>
      <c r="C9" s="29">
        <v>270</v>
      </c>
      <c r="D9" s="29"/>
      <c r="E9" s="29"/>
      <c r="F9" s="29"/>
      <c r="G9" s="58">
        <v>0</v>
      </c>
      <c r="H9" s="40" t="s">
        <v>179</v>
      </c>
      <c r="I9" s="11"/>
      <c r="J9" s="11"/>
    </row>
    <row r="10" spans="1:10" s="9" customFormat="1" ht="25.2" customHeight="1" x14ac:dyDescent="0.25">
      <c r="A10" s="70" t="s">
        <v>82</v>
      </c>
      <c r="B10" s="70"/>
      <c r="C10" s="29">
        <v>0</v>
      </c>
      <c r="D10" s="29"/>
      <c r="E10" s="29"/>
      <c r="F10" s="29"/>
      <c r="G10" s="58">
        <v>0</v>
      </c>
      <c r="H10" s="40" t="s">
        <v>180</v>
      </c>
    </row>
    <row r="11" spans="1:10" s="9" customFormat="1" ht="25.2" customHeight="1" x14ac:dyDescent="0.25">
      <c r="A11" s="70" t="s">
        <v>91</v>
      </c>
      <c r="B11" s="70"/>
      <c r="C11" s="29">
        <v>350</v>
      </c>
      <c r="D11" s="29"/>
      <c r="E11" s="29"/>
      <c r="F11" s="29"/>
      <c r="G11" s="58">
        <v>0</v>
      </c>
      <c r="H11" s="40"/>
    </row>
    <row r="12" spans="1:10" s="9" customFormat="1" ht="25.2" customHeight="1" x14ac:dyDescent="0.25">
      <c r="A12" s="70" t="s">
        <v>92</v>
      </c>
      <c r="B12" s="70"/>
      <c r="C12" s="29">
        <v>55</v>
      </c>
      <c r="D12" s="29"/>
      <c r="E12" s="29"/>
      <c r="F12" s="29"/>
      <c r="G12" s="58">
        <v>0</v>
      </c>
      <c r="H12" s="40" t="s">
        <v>106</v>
      </c>
    </row>
    <row r="13" spans="1:10" s="9" customFormat="1" ht="25.2" customHeight="1" x14ac:dyDescent="0.25">
      <c r="A13" s="70" t="s">
        <v>143</v>
      </c>
      <c r="B13" s="70"/>
      <c r="C13" s="29"/>
      <c r="D13" s="29"/>
      <c r="E13" s="29"/>
      <c r="F13" s="29"/>
      <c r="G13" s="58">
        <v>0</v>
      </c>
      <c r="H13" s="40" t="s">
        <v>181</v>
      </c>
    </row>
    <row r="14" spans="1:10" s="9" customFormat="1" ht="25.2" customHeight="1" x14ac:dyDescent="0.25">
      <c r="A14" s="70" t="s">
        <v>144</v>
      </c>
      <c r="B14" s="70"/>
      <c r="C14" s="29"/>
      <c r="D14" s="29"/>
      <c r="E14" s="29"/>
      <c r="F14" s="29"/>
      <c r="G14" s="58">
        <v>0</v>
      </c>
      <c r="H14" s="10" t="s">
        <v>178</v>
      </c>
    </row>
    <row r="15" spans="1:10" s="9" customFormat="1" ht="25.2" customHeight="1" x14ac:dyDescent="0.25">
      <c r="A15" s="70"/>
      <c r="B15" s="70"/>
      <c r="C15" s="29"/>
      <c r="D15" s="29"/>
      <c r="E15" s="29"/>
      <c r="F15" s="29"/>
      <c r="G15" s="58"/>
      <c r="H15" s="10"/>
    </row>
    <row r="16" spans="1:10" s="2" customFormat="1" ht="13.5" customHeight="1" x14ac:dyDescent="0.25">
      <c r="A16" s="54" t="s">
        <v>21</v>
      </c>
      <c r="B16" s="55"/>
      <c r="C16" s="56">
        <f>SUM(C5:C15)</f>
        <v>2175</v>
      </c>
      <c r="D16" s="56">
        <f>SUM(D5:D15)</f>
        <v>0</v>
      </c>
      <c r="E16" s="56">
        <f>SUM(E5:E15)</f>
        <v>0</v>
      </c>
      <c r="F16" s="57">
        <f>SUM(F5:F15)</f>
        <v>0</v>
      </c>
      <c r="G16" s="57">
        <f>SUM(G5:G15)</f>
        <v>0</v>
      </c>
      <c r="H16" s="23"/>
    </row>
    <row r="17" spans="1:8" s="7" customFormat="1" ht="7.5" customHeight="1" x14ac:dyDescent="0.25">
      <c r="A17" s="12"/>
      <c r="B17" s="13"/>
      <c r="C17" s="14"/>
      <c r="D17" s="14"/>
      <c r="E17" s="14"/>
      <c r="F17" s="15"/>
      <c r="G17" s="15"/>
      <c r="H17" s="16"/>
    </row>
    <row r="20" spans="1:8" x14ac:dyDescent="0.25">
      <c r="A20" s="19"/>
    </row>
    <row r="45" spans="3:7" x14ac:dyDescent="0.25">
      <c r="C45" s="35"/>
      <c r="D45" s="35"/>
      <c r="E45" s="35"/>
      <c r="F45" s="35"/>
      <c r="G45" s="35"/>
    </row>
  </sheetData>
  <mergeCells count="12">
    <mergeCell ref="A15:B15"/>
    <mergeCell ref="A1:H1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5:G5"/>
  </mergeCells>
  <printOptions horizontalCentered="1"/>
  <pageMargins left="0.45" right="0.45" top="0.5" bottom="0.5" header="0.3" footer="0.3"/>
  <pageSetup scale="8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45"/>
  <sheetViews>
    <sheetView zoomScale="110" zoomScaleNormal="110" workbookViewId="0">
      <selection sqref="A1:H1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6" width="13.6640625" style="18" hidden="1" customWidth="1"/>
    <col min="7" max="7" width="13.6640625" style="18" customWidth="1"/>
    <col min="8" max="8" width="51.33203125" style="1" customWidth="1"/>
    <col min="9" max="16384" width="9.109375" style="1"/>
  </cols>
  <sheetData>
    <row r="1" spans="1:8" ht="24.75" customHeight="1" x14ac:dyDescent="0.25">
      <c r="A1" s="71" t="s">
        <v>14</v>
      </c>
      <c r="B1" s="72"/>
      <c r="C1" s="72"/>
      <c r="D1" s="72"/>
      <c r="E1" s="72"/>
      <c r="F1" s="72"/>
      <c r="G1" s="72"/>
      <c r="H1" s="72"/>
    </row>
    <row r="2" spans="1:8" s="2" customFormat="1" ht="33" customHeight="1" x14ac:dyDescent="0.25">
      <c r="A2" s="49" t="s">
        <v>182</v>
      </c>
      <c r="B2" s="53">
        <v>645002</v>
      </c>
      <c r="C2" s="51" t="s">
        <v>114</v>
      </c>
      <c r="D2" s="51" t="s">
        <v>168</v>
      </c>
      <c r="E2" s="51" t="s">
        <v>169</v>
      </c>
      <c r="F2" s="51" t="s">
        <v>170</v>
      </c>
      <c r="G2" s="51" t="s">
        <v>171</v>
      </c>
      <c r="H2" s="52" t="s">
        <v>0</v>
      </c>
    </row>
    <row r="3" spans="1:8" s="7" customFormat="1" ht="7.5" customHeight="1" x14ac:dyDescent="0.25">
      <c r="A3" s="3"/>
      <c r="B3" s="4"/>
      <c r="C3" s="5"/>
      <c r="D3" s="5"/>
      <c r="E3" s="5"/>
      <c r="F3" s="5"/>
      <c r="G3" s="5"/>
      <c r="H3" s="6"/>
    </row>
    <row r="4" spans="1:8" s="9" customFormat="1" ht="13.5" customHeight="1" x14ac:dyDescent="0.25">
      <c r="A4" s="45"/>
      <c r="B4" s="46"/>
      <c r="C4" s="47"/>
      <c r="D4" s="47"/>
      <c r="E4" s="47"/>
      <c r="F4" s="48"/>
      <c r="G4" s="48"/>
      <c r="H4" s="8" t="s">
        <v>3</v>
      </c>
    </row>
    <row r="5" spans="1:8" s="11" customFormat="1" ht="25.2" customHeight="1" x14ac:dyDescent="0.25">
      <c r="A5" s="70" t="s">
        <v>41</v>
      </c>
      <c r="B5" s="70"/>
      <c r="C5" s="29">
        <v>1285</v>
      </c>
      <c r="D5" s="29"/>
      <c r="E5" s="29"/>
      <c r="F5" s="29"/>
      <c r="G5" s="58">
        <v>1000</v>
      </c>
      <c r="H5" s="10"/>
    </row>
    <row r="6" spans="1:8" s="9" customFormat="1" ht="25.2" customHeight="1" x14ac:dyDescent="0.25">
      <c r="A6" s="70"/>
      <c r="B6" s="70"/>
      <c r="C6" s="29"/>
      <c r="D6" s="29"/>
      <c r="E6" s="29"/>
      <c r="F6" s="29"/>
      <c r="G6" s="58"/>
      <c r="H6" s="10"/>
    </row>
    <row r="7" spans="1:8" s="9" customFormat="1" ht="25.2" customHeight="1" x14ac:dyDescent="0.25">
      <c r="A7" s="70"/>
      <c r="B7" s="70"/>
      <c r="C7" s="29"/>
      <c r="D7" s="29"/>
      <c r="E7" s="29"/>
      <c r="F7" s="29"/>
      <c r="G7" s="58"/>
      <c r="H7" s="10"/>
    </row>
    <row r="8" spans="1:8" s="9" customFormat="1" ht="25.2" customHeight="1" x14ac:dyDescent="0.25">
      <c r="A8" s="70"/>
      <c r="B8" s="70"/>
      <c r="C8" s="29"/>
      <c r="D8" s="29"/>
      <c r="E8" s="29"/>
      <c r="F8" s="29"/>
      <c r="G8" s="58"/>
      <c r="H8" s="10"/>
    </row>
    <row r="9" spans="1:8" s="9" customFormat="1" ht="25.2" customHeight="1" x14ac:dyDescent="0.25">
      <c r="A9" s="70"/>
      <c r="B9" s="70"/>
      <c r="C9" s="29"/>
      <c r="D9" s="29"/>
      <c r="E9" s="29"/>
      <c r="F9" s="29"/>
      <c r="G9" s="58"/>
      <c r="H9" s="10"/>
    </row>
    <row r="10" spans="1:8" s="9" customFormat="1" ht="25.2" customHeight="1" x14ac:dyDescent="0.25">
      <c r="A10" s="70"/>
      <c r="B10" s="70"/>
      <c r="C10" s="29"/>
      <c r="D10" s="29"/>
      <c r="E10" s="29"/>
      <c r="F10" s="29"/>
      <c r="G10" s="58"/>
      <c r="H10" s="10"/>
    </row>
    <row r="11" spans="1:8" s="9" customFormat="1" ht="25.2" customHeight="1" x14ac:dyDescent="0.25">
      <c r="A11" s="70"/>
      <c r="B11" s="70"/>
      <c r="C11" s="29"/>
      <c r="D11" s="29"/>
      <c r="E11" s="29"/>
      <c r="F11" s="29"/>
      <c r="G11" s="58"/>
      <c r="H11" s="10"/>
    </row>
    <row r="12" spans="1:8" s="9" customFormat="1" ht="25.2" customHeight="1" x14ac:dyDescent="0.25">
      <c r="A12" s="70"/>
      <c r="B12" s="70"/>
      <c r="C12" s="29"/>
      <c r="D12" s="29"/>
      <c r="E12" s="29"/>
      <c r="F12" s="29"/>
      <c r="G12" s="58"/>
      <c r="H12" s="10"/>
    </row>
    <row r="13" spans="1:8" s="9" customFormat="1" ht="25.2" customHeight="1" x14ac:dyDescent="0.25">
      <c r="A13" s="70"/>
      <c r="B13" s="70"/>
      <c r="C13" s="29"/>
      <c r="D13" s="29"/>
      <c r="E13" s="29"/>
      <c r="F13" s="29"/>
      <c r="G13" s="58"/>
      <c r="H13" s="10"/>
    </row>
    <row r="14" spans="1:8" s="9" customFormat="1" ht="25.2" customHeight="1" x14ac:dyDescent="0.25">
      <c r="A14" s="70"/>
      <c r="B14" s="70"/>
      <c r="C14" s="29"/>
      <c r="D14" s="29"/>
      <c r="E14" s="29"/>
      <c r="F14" s="29"/>
      <c r="G14" s="58"/>
      <c r="H14" s="10"/>
    </row>
    <row r="15" spans="1:8" s="9" customFormat="1" ht="25.2" customHeight="1" x14ac:dyDescent="0.25">
      <c r="A15" s="70"/>
      <c r="B15" s="70"/>
      <c r="C15" s="29"/>
      <c r="D15" s="29"/>
      <c r="E15" s="29"/>
      <c r="F15" s="29"/>
      <c r="G15" s="58"/>
      <c r="H15" s="10"/>
    </row>
    <row r="16" spans="1:8" s="2" customFormat="1" ht="13.5" customHeight="1" x14ac:dyDescent="0.25">
      <c r="A16" s="54" t="s">
        <v>21</v>
      </c>
      <c r="B16" s="55"/>
      <c r="C16" s="56">
        <f>SUM(C5:C15)</f>
        <v>1285</v>
      </c>
      <c r="D16" s="56">
        <f>SUM(D5:D15)</f>
        <v>0</v>
      </c>
      <c r="E16" s="56">
        <f>SUM(E5:E15)</f>
        <v>0</v>
      </c>
      <c r="F16" s="57">
        <f>SUM(F5:F15)</f>
        <v>0</v>
      </c>
      <c r="G16" s="57">
        <f>SUM(G5:G15)</f>
        <v>1000</v>
      </c>
      <c r="H16" s="23"/>
    </row>
    <row r="17" spans="1:8" s="7" customFormat="1" ht="7.5" customHeight="1" x14ac:dyDescent="0.25">
      <c r="A17" s="12"/>
      <c r="B17" s="13"/>
      <c r="C17" s="14"/>
      <c r="D17" s="14"/>
      <c r="E17" s="14"/>
      <c r="F17" s="15"/>
      <c r="G17" s="15"/>
      <c r="H17" s="16"/>
    </row>
    <row r="20" spans="1:8" x14ac:dyDescent="0.25">
      <c r="A20" s="19"/>
    </row>
    <row r="45" spans="3:7" x14ac:dyDescent="0.25">
      <c r="C45" s="35"/>
      <c r="D45" s="35"/>
      <c r="E45" s="35"/>
      <c r="F45" s="35"/>
      <c r="G45" s="35"/>
    </row>
  </sheetData>
  <mergeCells count="12">
    <mergeCell ref="A15:B15"/>
    <mergeCell ref="A1:H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82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H46"/>
  <sheetViews>
    <sheetView zoomScale="110" zoomScaleNormal="110" workbookViewId="0">
      <selection sqref="A1:H1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6" width="13.6640625" style="18" hidden="1" customWidth="1"/>
    <col min="7" max="7" width="13.6640625" style="18" customWidth="1"/>
    <col min="8" max="8" width="51.33203125" style="1" customWidth="1"/>
    <col min="9" max="16384" width="9.109375" style="1"/>
  </cols>
  <sheetData>
    <row r="1" spans="1:8" ht="24.75" customHeight="1" x14ac:dyDescent="0.25">
      <c r="A1" s="71" t="s">
        <v>14</v>
      </c>
      <c r="B1" s="72"/>
      <c r="C1" s="72"/>
      <c r="D1" s="72"/>
      <c r="E1" s="72"/>
      <c r="F1" s="72"/>
      <c r="G1" s="72"/>
      <c r="H1" s="72"/>
    </row>
    <row r="2" spans="1:8" s="2" customFormat="1" ht="46.5" customHeight="1" x14ac:dyDescent="0.25">
      <c r="A2" s="49" t="s">
        <v>135</v>
      </c>
      <c r="B2" s="53">
        <v>645021</v>
      </c>
      <c r="C2" s="51" t="s">
        <v>114</v>
      </c>
      <c r="D2" s="51" t="s">
        <v>168</v>
      </c>
      <c r="E2" s="51" t="s">
        <v>169</v>
      </c>
      <c r="F2" s="51" t="s">
        <v>170</v>
      </c>
      <c r="G2" s="51" t="s">
        <v>171</v>
      </c>
      <c r="H2" s="52" t="s">
        <v>0</v>
      </c>
    </row>
    <row r="3" spans="1:8" s="7" customFormat="1" ht="7.5" customHeight="1" x14ac:dyDescent="0.25">
      <c r="A3" s="3"/>
      <c r="B3" s="4"/>
      <c r="C3" s="5"/>
      <c r="D3" s="5"/>
      <c r="E3" s="5"/>
      <c r="F3" s="5"/>
      <c r="G3" s="5"/>
      <c r="H3" s="6"/>
    </row>
    <row r="4" spans="1:8" s="9" customFormat="1" ht="13.5" customHeight="1" x14ac:dyDescent="0.25">
      <c r="A4" s="45"/>
      <c r="B4" s="46"/>
      <c r="C4" s="47"/>
      <c r="D4" s="47"/>
      <c r="E4" s="47"/>
      <c r="F4" s="48"/>
      <c r="G4" s="48"/>
      <c r="H4" s="68" t="s">
        <v>245</v>
      </c>
    </row>
    <row r="5" spans="1:8" s="11" customFormat="1" ht="25.2" customHeight="1" x14ac:dyDescent="0.25">
      <c r="A5" s="70" t="s">
        <v>184</v>
      </c>
      <c r="B5" s="70"/>
      <c r="C5" s="29">
        <v>1080</v>
      </c>
      <c r="D5" s="29"/>
      <c r="E5" s="29"/>
      <c r="F5" s="29"/>
      <c r="G5" s="58">
        <v>1200</v>
      </c>
      <c r="H5" s="10" t="s">
        <v>183</v>
      </c>
    </row>
    <row r="6" spans="1:8" s="9" customFormat="1" ht="25.2" customHeight="1" x14ac:dyDescent="0.25">
      <c r="A6" s="70" t="s">
        <v>185</v>
      </c>
      <c r="B6" s="70"/>
      <c r="C6" s="29">
        <v>475</v>
      </c>
      <c r="D6" s="29"/>
      <c r="E6" s="29"/>
      <c r="F6" s="29"/>
      <c r="G6" s="58">
        <v>0</v>
      </c>
      <c r="H6" s="10" t="s">
        <v>76</v>
      </c>
    </row>
    <row r="7" spans="1:8" s="9" customFormat="1" ht="25.2" customHeight="1" x14ac:dyDescent="0.25">
      <c r="A7" s="70" t="s">
        <v>186</v>
      </c>
      <c r="B7" s="70"/>
      <c r="C7" s="29">
        <v>0</v>
      </c>
      <c r="D7" s="29"/>
      <c r="E7" s="29"/>
      <c r="F7" s="29"/>
      <c r="G7" s="58">
        <v>0</v>
      </c>
      <c r="H7" s="10" t="s">
        <v>77</v>
      </c>
    </row>
    <row r="8" spans="1:8" s="9" customFormat="1" ht="25.2" customHeight="1" x14ac:dyDescent="0.25">
      <c r="A8" s="70" t="s">
        <v>187</v>
      </c>
      <c r="B8" s="70"/>
      <c r="C8" s="29">
        <v>10000</v>
      </c>
      <c r="D8" s="29"/>
      <c r="E8" s="29"/>
      <c r="F8" s="29"/>
      <c r="G8" s="58">
        <v>0</v>
      </c>
      <c r="H8" s="10" t="s">
        <v>77</v>
      </c>
    </row>
    <row r="9" spans="1:8" s="9" customFormat="1" ht="25.2" customHeight="1" x14ac:dyDescent="0.25">
      <c r="A9" s="70" t="s">
        <v>188</v>
      </c>
      <c r="B9" s="70"/>
      <c r="C9" s="29">
        <v>6615</v>
      </c>
      <c r="D9" s="29"/>
      <c r="E9" s="29"/>
      <c r="F9" s="29"/>
      <c r="G9" s="58">
        <v>7000</v>
      </c>
      <c r="H9" s="10" t="s">
        <v>78</v>
      </c>
    </row>
    <row r="10" spans="1:8" s="9" customFormat="1" ht="25.2" customHeight="1" x14ac:dyDescent="0.25">
      <c r="A10" s="70" t="s">
        <v>189</v>
      </c>
      <c r="B10" s="70"/>
      <c r="C10" s="29">
        <v>12500</v>
      </c>
      <c r="D10" s="29"/>
      <c r="E10" s="29"/>
      <c r="F10" s="29"/>
      <c r="G10" s="58">
        <v>0</v>
      </c>
      <c r="H10" s="40" t="s">
        <v>77</v>
      </c>
    </row>
    <row r="11" spans="1:8" s="9" customFormat="1" ht="25.2" customHeight="1" x14ac:dyDescent="0.25">
      <c r="A11" s="70" t="s">
        <v>190</v>
      </c>
      <c r="B11" s="70"/>
      <c r="C11" s="29">
        <v>0</v>
      </c>
      <c r="D11" s="29"/>
      <c r="E11" s="29"/>
      <c r="F11" s="29"/>
      <c r="G11" s="58">
        <v>0</v>
      </c>
      <c r="H11" s="10" t="s">
        <v>76</v>
      </c>
    </row>
    <row r="12" spans="1:8" s="9" customFormat="1" ht="25.2" customHeight="1" x14ac:dyDescent="0.25">
      <c r="A12" s="70" t="s">
        <v>191</v>
      </c>
      <c r="B12" s="70"/>
      <c r="C12" s="29">
        <v>80</v>
      </c>
      <c r="D12" s="29"/>
      <c r="E12" s="29"/>
      <c r="F12" s="29"/>
      <c r="G12" s="58">
        <v>80</v>
      </c>
      <c r="H12" s="10" t="s">
        <v>55</v>
      </c>
    </row>
    <row r="13" spans="1:8" s="9" customFormat="1" ht="25.2" customHeight="1" x14ac:dyDescent="0.25">
      <c r="A13" s="70" t="s">
        <v>192</v>
      </c>
      <c r="B13" s="70"/>
      <c r="C13" s="29">
        <v>395</v>
      </c>
      <c r="D13" s="29"/>
      <c r="E13" s="29"/>
      <c r="F13" s="29"/>
      <c r="G13" s="58">
        <v>0</v>
      </c>
      <c r="H13" s="10" t="s">
        <v>77</v>
      </c>
    </row>
    <row r="14" spans="1:8" s="9" customFormat="1" ht="25.2" customHeight="1" x14ac:dyDescent="0.25">
      <c r="A14" s="70" t="s">
        <v>193</v>
      </c>
      <c r="B14" s="70"/>
      <c r="C14" s="29">
        <v>6000</v>
      </c>
      <c r="D14" s="29"/>
      <c r="E14" s="29"/>
      <c r="F14" s="29"/>
      <c r="G14" s="58">
        <v>6000</v>
      </c>
      <c r="H14" s="10" t="s">
        <v>77</v>
      </c>
    </row>
    <row r="15" spans="1:8" s="9" customFormat="1" ht="25.2" customHeight="1" x14ac:dyDescent="0.25">
      <c r="A15" s="70" t="s">
        <v>194</v>
      </c>
      <c r="B15" s="70"/>
      <c r="C15" s="29">
        <v>0</v>
      </c>
      <c r="D15" s="29"/>
      <c r="E15" s="29"/>
      <c r="F15" s="29"/>
      <c r="G15" s="58">
        <v>0</v>
      </c>
      <c r="H15" s="10" t="s">
        <v>76</v>
      </c>
    </row>
    <row r="16" spans="1:8" s="9" customFormat="1" ht="25.2" customHeight="1" x14ac:dyDescent="0.25">
      <c r="A16" s="70" t="s">
        <v>195</v>
      </c>
      <c r="B16" s="70"/>
      <c r="C16" s="29">
        <v>0</v>
      </c>
      <c r="D16" s="29"/>
      <c r="E16" s="29"/>
      <c r="F16" s="29"/>
      <c r="G16" s="58">
        <v>0</v>
      </c>
      <c r="H16" s="10" t="s">
        <v>77</v>
      </c>
    </row>
    <row r="17" spans="1:8" s="9" customFormat="1" ht="25.2" customHeight="1" x14ac:dyDescent="0.25">
      <c r="A17" s="70" t="s">
        <v>196</v>
      </c>
      <c r="B17" s="70"/>
      <c r="C17" s="29">
        <v>470</v>
      </c>
      <c r="D17" s="29"/>
      <c r="E17" s="29"/>
      <c r="F17" s="29"/>
      <c r="G17" s="58">
        <v>500</v>
      </c>
      <c r="H17" s="10" t="s">
        <v>76</v>
      </c>
    </row>
    <row r="18" spans="1:8" s="9" customFormat="1" ht="25.2" customHeight="1" x14ac:dyDescent="0.25">
      <c r="A18" s="70" t="s">
        <v>197</v>
      </c>
      <c r="B18" s="70"/>
      <c r="C18" s="29">
        <v>1549</v>
      </c>
      <c r="D18" s="29"/>
      <c r="E18" s="29"/>
      <c r="F18" s="29"/>
      <c r="G18" s="58">
        <v>1600</v>
      </c>
      <c r="H18" s="10" t="s">
        <v>76</v>
      </c>
    </row>
    <row r="19" spans="1:8" s="9" customFormat="1" ht="25.2" customHeight="1" x14ac:dyDescent="0.25">
      <c r="A19" s="70" t="s">
        <v>198</v>
      </c>
      <c r="B19" s="70"/>
      <c r="C19" s="29">
        <v>100</v>
      </c>
      <c r="D19" s="29"/>
      <c r="E19" s="29"/>
      <c r="F19" s="29"/>
      <c r="G19" s="58">
        <v>100</v>
      </c>
      <c r="H19" s="10" t="s">
        <v>77</v>
      </c>
    </row>
    <row r="20" spans="1:8" s="9" customFormat="1" ht="25.2" customHeight="1" x14ac:dyDescent="0.25">
      <c r="A20" s="70" t="s">
        <v>199</v>
      </c>
      <c r="B20" s="70"/>
      <c r="C20" s="29">
        <v>585</v>
      </c>
      <c r="D20" s="29"/>
      <c r="E20" s="29"/>
      <c r="F20" s="29"/>
      <c r="G20" s="58">
        <v>600</v>
      </c>
      <c r="H20" s="10" t="s">
        <v>76</v>
      </c>
    </row>
    <row r="21" spans="1:8" s="9" customFormat="1" ht="25.2" customHeight="1" x14ac:dyDescent="0.25">
      <c r="A21" s="70" t="s">
        <v>200</v>
      </c>
      <c r="B21" s="70"/>
      <c r="C21" s="29">
        <v>250</v>
      </c>
      <c r="D21" s="29"/>
      <c r="E21" s="29"/>
      <c r="F21" s="29"/>
      <c r="G21" s="58">
        <v>250</v>
      </c>
      <c r="H21" s="10" t="s">
        <v>77</v>
      </c>
    </row>
    <row r="22" spans="1:8" s="9" customFormat="1" ht="25.2" customHeight="1" x14ac:dyDescent="0.25">
      <c r="A22" s="70" t="s">
        <v>201</v>
      </c>
      <c r="B22" s="70"/>
      <c r="C22" s="29">
        <v>245</v>
      </c>
      <c r="D22" s="29"/>
      <c r="E22" s="29"/>
      <c r="F22" s="29"/>
      <c r="G22" s="58">
        <v>250</v>
      </c>
      <c r="H22" s="10" t="s">
        <v>77</v>
      </c>
    </row>
    <row r="23" spans="1:8" s="9" customFormat="1" ht="25.2" customHeight="1" x14ac:dyDescent="0.25">
      <c r="A23" s="70" t="s">
        <v>202</v>
      </c>
      <c r="B23" s="70"/>
      <c r="C23" s="29">
        <v>0</v>
      </c>
      <c r="D23" s="29"/>
      <c r="E23" s="29"/>
      <c r="F23" s="29"/>
      <c r="G23" s="58">
        <v>0</v>
      </c>
      <c r="H23" s="10" t="s">
        <v>76</v>
      </c>
    </row>
    <row r="24" spans="1:8" s="9" customFormat="1" ht="25.2" customHeight="1" x14ac:dyDescent="0.25">
      <c r="A24" s="70" t="s">
        <v>203</v>
      </c>
      <c r="B24" s="70"/>
      <c r="C24" s="29">
        <v>1000</v>
      </c>
      <c r="D24" s="29"/>
      <c r="E24" s="29"/>
      <c r="F24" s="29"/>
      <c r="G24" s="58">
        <v>1000</v>
      </c>
      <c r="H24" s="10" t="s">
        <v>76</v>
      </c>
    </row>
    <row r="25" spans="1:8" s="9" customFormat="1" ht="25.2" customHeight="1" x14ac:dyDescent="0.25">
      <c r="A25" s="70" t="s">
        <v>204</v>
      </c>
      <c r="B25" s="70"/>
      <c r="C25" s="29">
        <v>970</v>
      </c>
      <c r="D25" s="29"/>
      <c r="E25" s="29"/>
      <c r="F25" s="29"/>
      <c r="G25" s="58">
        <v>1000</v>
      </c>
      <c r="H25" s="10" t="s">
        <v>79</v>
      </c>
    </row>
    <row r="26" spans="1:8" s="9" customFormat="1" ht="25.2" customHeight="1" x14ac:dyDescent="0.25">
      <c r="A26" s="70" t="s">
        <v>212</v>
      </c>
      <c r="B26" s="70"/>
      <c r="C26" s="29">
        <v>440</v>
      </c>
      <c r="D26" s="29"/>
      <c r="E26" s="29"/>
      <c r="F26" s="29"/>
      <c r="G26" s="58">
        <v>500</v>
      </c>
      <c r="H26" s="10" t="s">
        <v>76</v>
      </c>
    </row>
    <row r="27" spans="1:8" s="9" customFormat="1" ht="25.2" customHeight="1" x14ac:dyDescent="0.25">
      <c r="A27" s="70" t="s">
        <v>206</v>
      </c>
      <c r="B27" s="70"/>
      <c r="C27" s="29">
        <v>9210</v>
      </c>
      <c r="D27" s="29"/>
      <c r="E27" s="29"/>
      <c r="F27" s="29"/>
      <c r="G27" s="58">
        <v>11000</v>
      </c>
      <c r="H27" s="10" t="s">
        <v>205</v>
      </c>
    </row>
    <row r="28" spans="1:8" s="9" customFormat="1" ht="25.2" customHeight="1" x14ac:dyDescent="0.25">
      <c r="A28" s="70" t="s">
        <v>213</v>
      </c>
      <c r="B28" s="70"/>
      <c r="C28" s="29">
        <v>1250</v>
      </c>
      <c r="D28" s="29"/>
      <c r="E28" s="29"/>
      <c r="F28" s="29"/>
      <c r="G28" s="58">
        <v>1300</v>
      </c>
      <c r="H28" s="10" t="s">
        <v>77</v>
      </c>
    </row>
    <row r="29" spans="1:8" s="9" customFormat="1" ht="25.2" customHeight="1" x14ac:dyDescent="0.25">
      <c r="A29" s="70" t="s">
        <v>214</v>
      </c>
      <c r="B29" s="70"/>
      <c r="C29" s="29">
        <v>450</v>
      </c>
      <c r="D29" s="29"/>
      <c r="E29" s="29"/>
      <c r="F29" s="29"/>
      <c r="G29" s="58">
        <v>500</v>
      </c>
      <c r="H29" s="40" t="s">
        <v>77</v>
      </c>
    </row>
    <row r="30" spans="1:8" s="9" customFormat="1" ht="25.2" customHeight="1" x14ac:dyDescent="0.25">
      <c r="A30" s="70" t="s">
        <v>215</v>
      </c>
      <c r="B30" s="70"/>
      <c r="C30" s="29">
        <v>0</v>
      </c>
      <c r="D30" s="29"/>
      <c r="E30" s="29"/>
      <c r="F30" s="29"/>
      <c r="G30" s="58">
        <v>0</v>
      </c>
      <c r="H30" s="10" t="s">
        <v>77</v>
      </c>
    </row>
    <row r="31" spans="1:8" s="9" customFormat="1" ht="25.2" customHeight="1" x14ac:dyDescent="0.25">
      <c r="A31" s="70" t="s">
        <v>216</v>
      </c>
      <c r="B31" s="70"/>
      <c r="C31" s="29">
        <v>345</v>
      </c>
      <c r="D31" s="29"/>
      <c r="E31" s="29"/>
      <c r="F31" s="29"/>
      <c r="G31" s="58">
        <v>350</v>
      </c>
      <c r="H31" s="10" t="s">
        <v>77</v>
      </c>
    </row>
    <row r="32" spans="1:8" s="9" customFormat="1" ht="25.2" customHeight="1" x14ac:dyDescent="0.25">
      <c r="A32" s="70" t="s">
        <v>217</v>
      </c>
      <c r="B32" s="70"/>
      <c r="C32" s="29">
        <v>395</v>
      </c>
      <c r="D32" s="29"/>
      <c r="E32" s="29"/>
      <c r="F32" s="29"/>
      <c r="G32" s="58">
        <v>400</v>
      </c>
      <c r="H32" s="10" t="s">
        <v>76</v>
      </c>
    </row>
    <row r="33" spans="1:8" s="9" customFormat="1" ht="25.2" customHeight="1" x14ac:dyDescent="0.25">
      <c r="A33" s="70" t="s">
        <v>218</v>
      </c>
      <c r="B33" s="70"/>
      <c r="C33" s="29">
        <v>2720</v>
      </c>
      <c r="D33" s="29"/>
      <c r="E33" s="29"/>
      <c r="F33" s="29"/>
      <c r="G33" s="58">
        <v>2800</v>
      </c>
      <c r="H33" s="10" t="s">
        <v>77</v>
      </c>
    </row>
    <row r="34" spans="1:8" s="9" customFormat="1" ht="25.2" customHeight="1" x14ac:dyDescent="0.25">
      <c r="A34" s="70" t="s">
        <v>219</v>
      </c>
      <c r="B34" s="70"/>
      <c r="C34" s="29">
        <v>835</v>
      </c>
      <c r="D34" s="29"/>
      <c r="E34" s="29"/>
      <c r="F34" s="29"/>
      <c r="G34" s="58">
        <v>0</v>
      </c>
      <c r="H34" s="10" t="s">
        <v>76</v>
      </c>
    </row>
    <row r="35" spans="1:8" s="9" customFormat="1" ht="25.2" customHeight="1" x14ac:dyDescent="0.25">
      <c r="A35" s="70" t="s">
        <v>220</v>
      </c>
      <c r="B35" s="70"/>
      <c r="C35" s="29">
        <v>5075</v>
      </c>
      <c r="D35" s="29"/>
      <c r="E35" s="29"/>
      <c r="F35" s="29"/>
      <c r="G35" s="58">
        <v>6000</v>
      </c>
      <c r="H35" s="10" t="s">
        <v>77</v>
      </c>
    </row>
    <row r="36" spans="1:8" s="9" customFormat="1" ht="25.2" customHeight="1" x14ac:dyDescent="0.25">
      <c r="A36" s="70" t="s">
        <v>221</v>
      </c>
      <c r="B36" s="70"/>
      <c r="C36" s="29">
        <f>1354-155-250-150</f>
        <v>799</v>
      </c>
      <c r="D36" s="29"/>
      <c r="E36" s="29"/>
      <c r="F36" s="29"/>
      <c r="G36" s="58">
        <v>1000</v>
      </c>
      <c r="H36" s="10"/>
    </row>
    <row r="37" spans="1:8" s="9" customFormat="1" ht="25.2" customHeight="1" x14ac:dyDescent="0.25">
      <c r="A37" s="70" t="s">
        <v>222</v>
      </c>
      <c r="B37" s="70"/>
      <c r="C37" s="29">
        <f>150+155</f>
        <v>305</v>
      </c>
      <c r="D37" s="29"/>
      <c r="E37" s="29"/>
      <c r="F37" s="29"/>
      <c r="G37" s="58">
        <v>0</v>
      </c>
      <c r="H37" s="10" t="s">
        <v>77</v>
      </c>
    </row>
    <row r="38" spans="1:8" s="9" customFormat="1" ht="25.2" customHeight="1" x14ac:dyDescent="0.25">
      <c r="A38" s="70" t="s">
        <v>223</v>
      </c>
      <c r="B38" s="70"/>
      <c r="C38" s="29">
        <v>250</v>
      </c>
      <c r="D38" s="29"/>
      <c r="E38" s="29"/>
      <c r="F38" s="29"/>
      <c r="G38" s="58">
        <v>0</v>
      </c>
      <c r="H38" s="10" t="s">
        <v>77</v>
      </c>
    </row>
    <row r="39" spans="1:8" s="9" customFormat="1" ht="25.2" customHeight="1" x14ac:dyDescent="0.25">
      <c r="A39" s="70" t="s">
        <v>163</v>
      </c>
      <c r="B39" s="70"/>
      <c r="C39" s="29"/>
      <c r="D39" s="29"/>
      <c r="E39" s="29"/>
      <c r="F39" s="29"/>
      <c r="G39" s="58">
        <v>100</v>
      </c>
      <c r="H39" s="10" t="s">
        <v>77</v>
      </c>
    </row>
    <row r="40" spans="1:8" s="2" customFormat="1" ht="13.5" customHeight="1" x14ac:dyDescent="0.25">
      <c r="A40" s="54" t="s">
        <v>21</v>
      </c>
      <c r="B40" s="55"/>
      <c r="C40" s="56">
        <f>SUM(C5:C39)</f>
        <v>64388</v>
      </c>
      <c r="D40" s="56">
        <f>SUM(D5:D39)</f>
        <v>0</v>
      </c>
      <c r="E40" s="56">
        <f>SUM(E5:E39)</f>
        <v>0</v>
      </c>
      <c r="F40" s="57">
        <f>SUM(F5:F39)</f>
        <v>0</v>
      </c>
      <c r="G40" s="57">
        <f>SUM(G5:G39)</f>
        <v>43530</v>
      </c>
      <c r="H40" s="23"/>
    </row>
    <row r="41" spans="1:8" s="7" customFormat="1" ht="7.5" customHeight="1" x14ac:dyDescent="0.25">
      <c r="A41" s="12"/>
      <c r="B41" s="13"/>
      <c r="C41" s="14"/>
      <c r="D41" s="14"/>
      <c r="E41" s="14"/>
      <c r="F41" s="15"/>
      <c r="G41" s="15"/>
      <c r="H41" s="16"/>
    </row>
    <row r="44" spans="1:8" x14ac:dyDescent="0.25">
      <c r="A44" s="41"/>
      <c r="C44" s="38"/>
      <c r="D44" s="38"/>
      <c r="E44" s="38"/>
      <c r="F44" s="38"/>
      <c r="G44" s="38"/>
    </row>
    <row r="45" spans="1:8" x14ac:dyDescent="0.25">
      <c r="A45" s="37"/>
      <c r="C45" s="38"/>
      <c r="D45" s="38"/>
      <c r="E45" s="38"/>
      <c r="F45" s="38"/>
      <c r="G45" s="38"/>
    </row>
    <row r="46" spans="1:8" x14ac:dyDescent="0.25">
      <c r="A46" s="37"/>
      <c r="C46" s="38"/>
      <c r="D46" s="38"/>
      <c r="E46" s="38"/>
      <c r="F46" s="38"/>
      <c r="G46" s="38"/>
    </row>
  </sheetData>
  <mergeCells count="36">
    <mergeCell ref="A10:B10"/>
    <mergeCell ref="A1:H1"/>
    <mergeCell ref="A5:B5"/>
    <mergeCell ref="A6:B6"/>
    <mergeCell ref="A7:B7"/>
    <mergeCell ref="A9:B9"/>
    <mergeCell ref="A8:B8"/>
    <mergeCell ref="A39:B39"/>
    <mergeCell ref="A15:B15"/>
    <mergeCell ref="A16:B16"/>
    <mergeCell ref="A17:B17"/>
    <mergeCell ref="A18:B18"/>
    <mergeCell ref="A24:B24"/>
    <mergeCell ref="A31:B31"/>
    <mergeCell ref="A32:B32"/>
    <mergeCell ref="A33:B33"/>
    <mergeCell ref="A34:B34"/>
    <mergeCell ref="A35:B35"/>
    <mergeCell ref="A21:B21"/>
    <mergeCell ref="A37:B37"/>
    <mergeCell ref="A38:B38"/>
    <mergeCell ref="A22:B22"/>
    <mergeCell ref="A23:B23"/>
    <mergeCell ref="A11:B11"/>
    <mergeCell ref="A12:B12"/>
    <mergeCell ref="A14:B14"/>
    <mergeCell ref="A19:B19"/>
    <mergeCell ref="A20:B20"/>
    <mergeCell ref="A13:B13"/>
    <mergeCell ref="A36:B36"/>
    <mergeCell ref="A25:B25"/>
    <mergeCell ref="A26:B26"/>
    <mergeCell ref="A27:B27"/>
    <mergeCell ref="A28:B28"/>
    <mergeCell ref="A30:B30"/>
    <mergeCell ref="A29:B29"/>
  </mergeCells>
  <printOptions horizontalCentered="1"/>
  <pageMargins left="0.45" right="0.45" top="0.5" bottom="0.5" header="0.3" footer="0.3"/>
  <pageSetup scale="87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45"/>
  <sheetViews>
    <sheetView zoomScale="110" zoomScaleNormal="110" workbookViewId="0">
      <selection sqref="A1:H1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6" width="13.6640625" style="18" hidden="1" customWidth="1"/>
    <col min="7" max="7" width="13.6640625" style="18" customWidth="1"/>
    <col min="8" max="8" width="51.33203125" style="1" customWidth="1"/>
    <col min="9" max="16384" width="9.109375" style="1"/>
  </cols>
  <sheetData>
    <row r="1" spans="1:8" ht="24.75" customHeight="1" x14ac:dyDescent="0.25">
      <c r="A1" s="71" t="s">
        <v>14</v>
      </c>
      <c r="B1" s="72"/>
      <c r="C1" s="72"/>
      <c r="D1" s="72"/>
      <c r="E1" s="72"/>
      <c r="F1" s="72"/>
      <c r="G1" s="72"/>
      <c r="H1" s="72"/>
    </row>
    <row r="2" spans="1:8" s="2" customFormat="1" ht="33" customHeight="1" x14ac:dyDescent="0.25">
      <c r="A2" s="49" t="s">
        <v>27</v>
      </c>
      <c r="B2" s="53">
        <v>646001</v>
      </c>
      <c r="C2" s="51" t="s">
        <v>114</v>
      </c>
      <c r="D2" s="51" t="s">
        <v>168</v>
      </c>
      <c r="E2" s="51" t="s">
        <v>169</v>
      </c>
      <c r="F2" s="51" t="s">
        <v>170</v>
      </c>
      <c r="G2" s="51" t="s">
        <v>171</v>
      </c>
      <c r="H2" s="52" t="s">
        <v>0</v>
      </c>
    </row>
    <row r="3" spans="1:8" s="7" customFormat="1" ht="7.5" customHeight="1" x14ac:dyDescent="0.25">
      <c r="A3" s="3"/>
      <c r="B3" s="4"/>
      <c r="C3" s="5"/>
      <c r="D3" s="5"/>
      <c r="E3" s="5"/>
      <c r="F3" s="5"/>
      <c r="G3" s="5"/>
      <c r="H3" s="6"/>
    </row>
    <row r="4" spans="1:8" s="9" customFormat="1" ht="13.5" customHeight="1" x14ac:dyDescent="0.25">
      <c r="A4" s="45"/>
      <c r="B4" s="46"/>
      <c r="C4" s="47"/>
      <c r="D4" s="47"/>
      <c r="E4" s="47"/>
      <c r="F4" s="48"/>
      <c r="G4" s="48"/>
      <c r="H4" s="8" t="s">
        <v>3</v>
      </c>
    </row>
    <row r="5" spans="1:8" s="11" customFormat="1" ht="25.2" customHeight="1" x14ac:dyDescent="0.25">
      <c r="A5" s="70" t="s">
        <v>36</v>
      </c>
      <c r="B5" s="70"/>
      <c r="C5" s="29">
        <v>58307</v>
      </c>
      <c r="D5" s="29"/>
      <c r="E5" s="29"/>
      <c r="F5" s="29"/>
      <c r="G5" s="58">
        <v>58307</v>
      </c>
      <c r="H5" s="10" t="s">
        <v>142</v>
      </c>
    </row>
    <row r="6" spans="1:8" s="9" customFormat="1" ht="25.2" customHeight="1" x14ac:dyDescent="0.25">
      <c r="A6" s="70" t="s">
        <v>43</v>
      </c>
      <c r="B6" s="70"/>
      <c r="C6" s="29"/>
      <c r="D6" s="29"/>
      <c r="E6" s="29"/>
      <c r="F6" s="29"/>
      <c r="G6" s="58"/>
      <c r="H6" s="10"/>
    </row>
    <row r="7" spans="1:8" s="9" customFormat="1" ht="25.2" customHeight="1" x14ac:dyDescent="0.25">
      <c r="A7" s="70"/>
      <c r="B7" s="70"/>
      <c r="C7" s="29"/>
      <c r="D7" s="29"/>
      <c r="E7" s="29"/>
      <c r="F7" s="29"/>
      <c r="G7" s="58"/>
      <c r="H7" s="10"/>
    </row>
    <row r="8" spans="1:8" s="9" customFormat="1" ht="25.2" customHeight="1" x14ac:dyDescent="0.25">
      <c r="A8" s="70"/>
      <c r="B8" s="70"/>
      <c r="C8" s="29"/>
      <c r="D8" s="29"/>
      <c r="E8" s="29"/>
      <c r="F8" s="29"/>
      <c r="G8" s="58"/>
      <c r="H8" s="10"/>
    </row>
    <row r="9" spans="1:8" s="9" customFormat="1" ht="25.2" customHeight="1" x14ac:dyDescent="0.25">
      <c r="A9" s="70"/>
      <c r="B9" s="70"/>
      <c r="C9" s="29"/>
      <c r="D9" s="29"/>
      <c r="E9" s="29"/>
      <c r="F9" s="29"/>
      <c r="G9" s="58"/>
      <c r="H9" s="10"/>
    </row>
    <row r="10" spans="1:8" s="9" customFormat="1" ht="25.2" customHeight="1" x14ac:dyDescent="0.25">
      <c r="A10" s="70"/>
      <c r="B10" s="70"/>
      <c r="C10" s="29"/>
      <c r="D10" s="29"/>
      <c r="E10" s="29"/>
      <c r="F10" s="29"/>
      <c r="G10" s="58"/>
      <c r="H10" s="10"/>
    </row>
    <row r="11" spans="1:8" s="9" customFormat="1" ht="25.2" customHeight="1" x14ac:dyDescent="0.25">
      <c r="A11" s="70"/>
      <c r="B11" s="70"/>
      <c r="C11" s="29"/>
      <c r="D11" s="29"/>
      <c r="E11" s="29"/>
      <c r="F11" s="29"/>
      <c r="G11" s="58"/>
      <c r="H11" s="10"/>
    </row>
    <row r="12" spans="1:8" s="9" customFormat="1" ht="25.2" customHeight="1" x14ac:dyDescent="0.25">
      <c r="A12" s="70"/>
      <c r="B12" s="70"/>
      <c r="C12" s="29"/>
      <c r="D12" s="29"/>
      <c r="E12" s="29"/>
      <c r="F12" s="29"/>
      <c r="G12" s="58"/>
      <c r="H12" s="10"/>
    </row>
    <row r="13" spans="1:8" s="9" customFormat="1" ht="25.2" customHeight="1" x14ac:dyDescent="0.25">
      <c r="A13" s="70"/>
      <c r="B13" s="70"/>
      <c r="C13" s="29"/>
      <c r="D13" s="29"/>
      <c r="E13" s="29"/>
      <c r="F13" s="29"/>
      <c r="G13" s="58"/>
      <c r="H13" s="10"/>
    </row>
    <row r="14" spans="1:8" s="9" customFormat="1" ht="25.2" customHeight="1" x14ac:dyDescent="0.25">
      <c r="A14" s="70"/>
      <c r="B14" s="70"/>
      <c r="C14" s="29"/>
      <c r="D14" s="29"/>
      <c r="E14" s="29"/>
      <c r="F14" s="29"/>
      <c r="G14" s="58"/>
      <c r="H14" s="10"/>
    </row>
    <row r="15" spans="1:8" s="9" customFormat="1" ht="25.2" customHeight="1" x14ac:dyDescent="0.25">
      <c r="A15" s="70"/>
      <c r="B15" s="70"/>
      <c r="C15" s="29"/>
      <c r="D15" s="29"/>
      <c r="E15" s="29"/>
      <c r="F15" s="29"/>
      <c r="G15" s="58"/>
      <c r="H15" s="10"/>
    </row>
    <row r="16" spans="1:8" s="2" customFormat="1" ht="13.5" customHeight="1" x14ac:dyDescent="0.25">
      <c r="A16" s="54" t="s">
        <v>21</v>
      </c>
      <c r="B16" s="55"/>
      <c r="C16" s="56">
        <f>SUM(C5:C15)</f>
        <v>58307</v>
      </c>
      <c r="D16" s="56">
        <f>SUM(D5:D15)</f>
        <v>0</v>
      </c>
      <c r="E16" s="56">
        <f>SUM(E5:E15)</f>
        <v>0</v>
      </c>
      <c r="F16" s="57">
        <f>SUM(F5:F15)</f>
        <v>0</v>
      </c>
      <c r="G16" s="57">
        <f>SUM(G5:G15)</f>
        <v>58307</v>
      </c>
      <c r="H16" s="23"/>
    </row>
    <row r="17" spans="1:8" s="7" customFormat="1" ht="7.5" customHeight="1" x14ac:dyDescent="0.25">
      <c r="A17" s="12"/>
      <c r="B17" s="13"/>
      <c r="C17" s="14"/>
      <c r="D17" s="14"/>
      <c r="E17" s="14"/>
      <c r="F17" s="15"/>
      <c r="G17" s="15"/>
      <c r="H17" s="16"/>
    </row>
    <row r="20" spans="1:8" x14ac:dyDescent="0.25">
      <c r="A20" s="19"/>
    </row>
    <row r="45" spans="3:7" x14ac:dyDescent="0.25">
      <c r="C45" s="35"/>
      <c r="D45" s="35"/>
      <c r="E45" s="35"/>
      <c r="F45" s="35"/>
      <c r="G45" s="35"/>
    </row>
  </sheetData>
  <mergeCells count="12">
    <mergeCell ref="A15:B15"/>
    <mergeCell ref="A1:H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5"/>
  <sheetViews>
    <sheetView zoomScale="110" zoomScaleNormal="110" workbookViewId="0">
      <selection sqref="A1:H1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6" width="13.6640625" style="18" hidden="1" customWidth="1"/>
    <col min="7" max="7" width="13.6640625" style="18" customWidth="1"/>
    <col min="8" max="8" width="51.33203125" style="1" customWidth="1"/>
    <col min="9" max="16384" width="9.109375" style="1"/>
  </cols>
  <sheetData>
    <row r="1" spans="1:8" ht="24.75" customHeight="1" x14ac:dyDescent="0.25">
      <c r="A1" s="71" t="s">
        <v>14</v>
      </c>
      <c r="B1" s="72"/>
      <c r="C1" s="72"/>
      <c r="D1" s="72"/>
      <c r="E1" s="72"/>
      <c r="F1" s="72"/>
      <c r="G1" s="72"/>
      <c r="H1" s="72"/>
    </row>
    <row r="2" spans="1:8" s="2" customFormat="1" ht="33" customHeight="1" x14ac:dyDescent="0.25">
      <c r="A2" s="49" t="s">
        <v>5</v>
      </c>
      <c r="B2" s="50"/>
      <c r="C2" s="51" t="s">
        <v>114</v>
      </c>
      <c r="D2" s="51" t="s">
        <v>168</v>
      </c>
      <c r="E2" s="51" t="s">
        <v>169</v>
      </c>
      <c r="F2" s="51" t="s">
        <v>170</v>
      </c>
      <c r="G2" s="51" t="s">
        <v>171</v>
      </c>
      <c r="H2" s="52" t="s">
        <v>0</v>
      </c>
    </row>
    <row r="3" spans="1:8" s="7" customFormat="1" ht="7.5" customHeight="1" x14ac:dyDescent="0.25">
      <c r="A3" s="3"/>
      <c r="B3" s="4"/>
      <c r="C3" s="5"/>
      <c r="D3" s="5"/>
      <c r="E3" s="5"/>
      <c r="F3" s="5"/>
      <c r="G3" s="5"/>
      <c r="H3" s="6"/>
    </row>
    <row r="4" spans="1:8" s="9" customFormat="1" ht="13.5" customHeight="1" x14ac:dyDescent="0.25">
      <c r="A4" s="45"/>
      <c r="B4" s="46"/>
      <c r="C4" s="47"/>
      <c r="D4" s="47"/>
      <c r="E4" s="47"/>
      <c r="F4" s="48"/>
      <c r="G4" s="48"/>
      <c r="H4" s="8" t="s">
        <v>3</v>
      </c>
    </row>
    <row r="5" spans="1:8" s="11" customFormat="1" ht="25.2" customHeight="1" x14ac:dyDescent="0.25">
      <c r="A5" s="70" t="s">
        <v>10</v>
      </c>
      <c r="B5" s="70"/>
      <c r="C5" s="29">
        <v>729</v>
      </c>
      <c r="D5" s="29"/>
      <c r="E5" s="29"/>
      <c r="F5" s="29"/>
      <c r="G5" s="58">
        <v>832</v>
      </c>
      <c r="H5" s="10"/>
    </row>
    <row r="6" spans="1:8" s="9" customFormat="1" ht="25.2" customHeight="1" x14ac:dyDescent="0.25">
      <c r="A6" s="70" t="s">
        <v>11</v>
      </c>
      <c r="B6" s="70"/>
      <c r="C6" s="29">
        <v>69441</v>
      </c>
      <c r="D6" s="29"/>
      <c r="E6" s="29"/>
      <c r="F6" s="29"/>
      <c r="G6" s="58">
        <v>80093</v>
      </c>
      <c r="H6" s="10"/>
    </row>
    <row r="7" spans="1:8" s="9" customFormat="1" ht="25.2" customHeight="1" x14ac:dyDescent="0.25">
      <c r="A7" s="70" t="s">
        <v>15</v>
      </c>
      <c r="B7" s="70"/>
      <c r="C7" s="29">
        <v>93</v>
      </c>
      <c r="D7" s="29"/>
      <c r="E7" s="29"/>
      <c r="F7" s="29"/>
      <c r="G7" s="58">
        <v>1505</v>
      </c>
      <c r="H7" s="10"/>
    </row>
    <row r="8" spans="1:8" s="9" customFormat="1" ht="25.2" customHeight="1" x14ac:dyDescent="0.25">
      <c r="A8" s="70" t="s">
        <v>12</v>
      </c>
      <c r="B8" s="70"/>
      <c r="C8" s="29">
        <v>10307</v>
      </c>
      <c r="D8" s="29"/>
      <c r="E8" s="29"/>
      <c r="F8" s="29"/>
      <c r="G8" s="58">
        <v>11487</v>
      </c>
      <c r="H8" s="10"/>
    </row>
    <row r="9" spans="1:8" s="9" customFormat="1" ht="25.2" customHeight="1" x14ac:dyDescent="0.25">
      <c r="A9" s="70" t="s">
        <v>13</v>
      </c>
      <c r="B9" s="70"/>
      <c r="C9" s="29">
        <v>0</v>
      </c>
      <c r="D9" s="29"/>
      <c r="E9" s="29"/>
      <c r="F9" s="29"/>
      <c r="G9" s="58">
        <v>0</v>
      </c>
      <c r="H9" s="10"/>
    </row>
    <row r="10" spans="1:8" s="9" customFormat="1" ht="25.2" customHeight="1" x14ac:dyDescent="0.25">
      <c r="A10" s="70" t="s">
        <v>16</v>
      </c>
      <c r="B10" s="70"/>
      <c r="C10" s="29">
        <v>106075</v>
      </c>
      <c r="D10" s="29"/>
      <c r="E10" s="29"/>
      <c r="F10" s="29"/>
      <c r="G10" s="58">
        <v>130182</v>
      </c>
      <c r="H10" s="10"/>
    </row>
    <row r="11" spans="1:8" s="9" customFormat="1" ht="25.2" customHeight="1" x14ac:dyDescent="0.25">
      <c r="A11" s="70" t="s">
        <v>17</v>
      </c>
      <c r="B11" s="70"/>
      <c r="C11" s="29">
        <v>15764</v>
      </c>
      <c r="D11" s="29"/>
      <c r="E11" s="29"/>
      <c r="F11" s="29"/>
      <c r="G11" s="58">
        <v>16716</v>
      </c>
      <c r="H11" s="10"/>
    </row>
    <row r="12" spans="1:8" s="9" customFormat="1" ht="25.2" customHeight="1" x14ac:dyDescent="0.25">
      <c r="A12" s="70" t="s">
        <v>18</v>
      </c>
      <c r="B12" s="70"/>
      <c r="C12" s="29">
        <v>16</v>
      </c>
      <c r="D12" s="29"/>
      <c r="E12" s="29"/>
      <c r="F12" s="29"/>
      <c r="G12" s="58">
        <v>145</v>
      </c>
      <c r="H12" s="10"/>
    </row>
    <row r="13" spans="1:8" s="9" customFormat="1" ht="25.2" customHeight="1" x14ac:dyDescent="0.25">
      <c r="A13" s="70"/>
      <c r="B13" s="70"/>
      <c r="C13" s="29"/>
      <c r="D13" s="29"/>
      <c r="E13" s="29"/>
      <c r="F13" s="29"/>
      <c r="G13" s="58"/>
      <c r="H13" s="10"/>
    </row>
    <row r="14" spans="1:8" s="9" customFormat="1" ht="25.2" customHeight="1" x14ac:dyDescent="0.25">
      <c r="A14" s="70"/>
      <c r="B14" s="70"/>
      <c r="C14" s="29"/>
      <c r="D14" s="29"/>
      <c r="E14" s="29"/>
      <c r="F14" s="29"/>
      <c r="G14" s="58"/>
      <c r="H14" s="10"/>
    </row>
    <row r="15" spans="1:8" s="9" customFormat="1" ht="25.2" customHeight="1" x14ac:dyDescent="0.25">
      <c r="A15" s="70"/>
      <c r="B15" s="70"/>
      <c r="C15" s="29"/>
      <c r="D15" s="29"/>
      <c r="E15" s="29"/>
      <c r="F15" s="29"/>
      <c r="G15" s="58"/>
      <c r="H15" s="10"/>
    </row>
    <row r="16" spans="1:8" s="2" customFormat="1" ht="13.5" customHeight="1" x14ac:dyDescent="0.25">
      <c r="A16" s="54" t="s">
        <v>21</v>
      </c>
      <c r="B16" s="55"/>
      <c r="C16" s="56">
        <f>SUM(C5:C15)</f>
        <v>202425</v>
      </c>
      <c r="D16" s="56">
        <f>SUM(D5:D15)</f>
        <v>0</v>
      </c>
      <c r="E16" s="56">
        <f>SUM(E5:E15)</f>
        <v>0</v>
      </c>
      <c r="F16" s="57">
        <f>SUM(F5:F15)</f>
        <v>0</v>
      </c>
      <c r="G16" s="57">
        <f>SUM(G5:G15)</f>
        <v>240960</v>
      </c>
      <c r="H16" s="23"/>
    </row>
    <row r="17" spans="1:8" s="7" customFormat="1" ht="7.5" customHeight="1" x14ac:dyDescent="0.25">
      <c r="A17" s="12"/>
      <c r="B17" s="13"/>
      <c r="C17" s="14"/>
      <c r="D17" s="14"/>
      <c r="E17" s="14"/>
      <c r="F17" s="15"/>
      <c r="G17" s="15"/>
      <c r="H17" s="16"/>
    </row>
    <row r="20" spans="1:8" x14ac:dyDescent="0.25">
      <c r="A20" s="19"/>
    </row>
    <row r="45" spans="3:7" x14ac:dyDescent="0.25">
      <c r="C45" s="35"/>
      <c r="D45" s="35"/>
      <c r="E45" s="35"/>
      <c r="F45" s="35"/>
      <c r="G45" s="35"/>
    </row>
  </sheetData>
  <mergeCells count="12">
    <mergeCell ref="A15:B15"/>
    <mergeCell ref="A1:H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82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45"/>
  <sheetViews>
    <sheetView zoomScale="110" zoomScaleNormal="110" workbookViewId="0">
      <selection sqref="A1:H1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6" width="13.6640625" style="18" hidden="1" customWidth="1"/>
    <col min="7" max="7" width="13.6640625" style="18" customWidth="1"/>
    <col min="8" max="8" width="51.33203125" style="1" customWidth="1"/>
    <col min="9" max="16384" width="9.109375" style="1"/>
  </cols>
  <sheetData>
    <row r="1" spans="1:9" ht="24.75" customHeight="1" x14ac:dyDescent="0.25">
      <c r="A1" s="71" t="s">
        <v>14</v>
      </c>
      <c r="B1" s="72"/>
      <c r="C1" s="72"/>
      <c r="D1" s="72"/>
      <c r="E1" s="72"/>
      <c r="F1" s="72"/>
      <c r="G1" s="72"/>
      <c r="H1" s="72"/>
    </row>
    <row r="2" spans="1:9" s="2" customFormat="1" ht="33" customHeight="1" x14ac:dyDescent="0.25">
      <c r="A2" s="49" t="s">
        <v>26</v>
      </c>
      <c r="B2" s="53">
        <v>661001</v>
      </c>
      <c r="C2" s="51" t="s">
        <v>114</v>
      </c>
      <c r="D2" s="51" t="s">
        <v>168</v>
      </c>
      <c r="E2" s="51" t="s">
        <v>169</v>
      </c>
      <c r="F2" s="51" t="s">
        <v>170</v>
      </c>
      <c r="G2" s="51" t="s">
        <v>171</v>
      </c>
      <c r="H2" s="52" t="s">
        <v>0</v>
      </c>
    </row>
    <row r="3" spans="1:9" s="7" customFormat="1" ht="7.5" customHeight="1" x14ac:dyDescent="0.25">
      <c r="A3" s="3"/>
      <c r="B3" s="4"/>
      <c r="C3" s="5"/>
      <c r="D3" s="5"/>
      <c r="E3" s="5"/>
      <c r="F3" s="5"/>
      <c r="G3" s="5"/>
      <c r="H3" s="6"/>
    </row>
    <row r="4" spans="1:9" s="9" customFormat="1" ht="13.5" customHeight="1" x14ac:dyDescent="0.25">
      <c r="A4" s="45"/>
      <c r="B4" s="46"/>
      <c r="C4" s="47"/>
      <c r="D4" s="47"/>
      <c r="E4" s="47"/>
      <c r="F4" s="48"/>
      <c r="G4" s="48"/>
      <c r="H4" s="8" t="s">
        <v>3</v>
      </c>
    </row>
    <row r="5" spans="1:9" s="11" customFormat="1" ht="25.2" customHeight="1" x14ac:dyDescent="0.25">
      <c r="A5" s="70" t="s">
        <v>42</v>
      </c>
      <c r="B5" s="70"/>
      <c r="C5" s="29">
        <v>0</v>
      </c>
      <c r="D5" s="29"/>
      <c r="E5" s="29"/>
      <c r="F5" s="29"/>
      <c r="G5" s="58">
        <v>0</v>
      </c>
      <c r="H5" s="10"/>
    </row>
    <row r="6" spans="1:9" s="9" customFormat="1" ht="25.2" customHeight="1" x14ac:dyDescent="0.25">
      <c r="A6" s="70"/>
      <c r="B6" s="70"/>
      <c r="C6" s="29"/>
      <c r="D6" s="29"/>
      <c r="E6" s="29"/>
      <c r="F6" s="29"/>
      <c r="G6" s="58"/>
      <c r="H6" s="10"/>
    </row>
    <row r="7" spans="1:9" s="9" customFormat="1" ht="25.2" customHeight="1" x14ac:dyDescent="0.25">
      <c r="A7" s="70"/>
      <c r="B7" s="70"/>
      <c r="C7" s="29"/>
      <c r="D7" s="29"/>
      <c r="E7" s="29"/>
      <c r="F7" s="29"/>
      <c r="G7" s="58"/>
      <c r="H7" s="10"/>
    </row>
    <row r="8" spans="1:9" s="9" customFormat="1" ht="25.2" customHeight="1" x14ac:dyDescent="0.25">
      <c r="A8" s="70"/>
      <c r="B8" s="70"/>
      <c r="C8" s="29"/>
      <c r="D8" s="29"/>
      <c r="E8" s="29"/>
      <c r="F8" s="29"/>
      <c r="G8" s="58"/>
      <c r="H8" s="10"/>
    </row>
    <row r="9" spans="1:9" s="9" customFormat="1" ht="25.2" customHeight="1" x14ac:dyDescent="0.25">
      <c r="A9" s="70"/>
      <c r="B9" s="70"/>
      <c r="C9" s="29"/>
      <c r="D9" s="29"/>
      <c r="E9" s="29"/>
      <c r="F9" s="29"/>
      <c r="G9" s="58"/>
    </row>
    <row r="10" spans="1:9" s="9" customFormat="1" ht="25.2" customHeight="1" x14ac:dyDescent="0.25">
      <c r="A10" s="70"/>
      <c r="B10" s="70"/>
      <c r="C10" s="29"/>
      <c r="D10" s="29"/>
      <c r="E10" s="29"/>
      <c r="F10" s="29"/>
      <c r="G10" s="58"/>
      <c r="H10" s="10"/>
      <c r="I10" s="10"/>
    </row>
    <row r="11" spans="1:9" s="9" customFormat="1" ht="25.2" customHeight="1" x14ac:dyDescent="0.25">
      <c r="A11" s="70"/>
      <c r="B11" s="70"/>
      <c r="C11" s="29"/>
      <c r="D11" s="29"/>
      <c r="E11" s="29"/>
      <c r="F11" s="29"/>
      <c r="G11" s="58"/>
      <c r="H11" s="10"/>
    </row>
    <row r="12" spans="1:9" s="9" customFormat="1" ht="25.2" customHeight="1" x14ac:dyDescent="0.25">
      <c r="A12" s="70"/>
      <c r="B12" s="70"/>
      <c r="C12" s="29"/>
      <c r="D12" s="29"/>
      <c r="E12" s="29"/>
      <c r="F12" s="29"/>
      <c r="G12" s="58"/>
      <c r="H12" s="10"/>
    </row>
    <row r="13" spans="1:9" s="9" customFormat="1" ht="25.2" customHeight="1" x14ac:dyDescent="0.25">
      <c r="A13" s="70"/>
      <c r="B13" s="70"/>
      <c r="C13" s="29"/>
      <c r="D13" s="29"/>
      <c r="E13" s="29"/>
      <c r="F13" s="29"/>
      <c r="G13" s="58"/>
      <c r="H13" s="10"/>
    </row>
    <row r="14" spans="1:9" s="9" customFormat="1" ht="25.2" customHeight="1" x14ac:dyDescent="0.25">
      <c r="A14" s="70"/>
      <c r="B14" s="70"/>
      <c r="C14" s="29"/>
      <c r="D14" s="29"/>
      <c r="E14" s="29"/>
      <c r="F14" s="29"/>
      <c r="G14" s="58"/>
      <c r="H14" s="10"/>
    </row>
    <row r="15" spans="1:9" s="9" customFormat="1" ht="25.2" customHeight="1" x14ac:dyDescent="0.25">
      <c r="A15" s="70"/>
      <c r="B15" s="70"/>
      <c r="C15" s="29"/>
      <c r="D15" s="29"/>
      <c r="E15" s="29"/>
      <c r="F15" s="29"/>
      <c r="G15" s="58"/>
      <c r="H15" s="10"/>
    </row>
    <row r="16" spans="1:9" s="2" customFormat="1" ht="13.5" customHeight="1" x14ac:dyDescent="0.25">
      <c r="A16" s="54" t="s">
        <v>21</v>
      </c>
      <c r="B16" s="55"/>
      <c r="C16" s="56">
        <f>SUM(C5:C15)</f>
        <v>0</v>
      </c>
      <c r="D16" s="56">
        <f>SUM(D5:D15)</f>
        <v>0</v>
      </c>
      <c r="E16" s="56">
        <f>SUM(E5:E15)</f>
        <v>0</v>
      </c>
      <c r="F16" s="57">
        <f>SUM(F5:F15)</f>
        <v>0</v>
      </c>
      <c r="G16" s="57">
        <f>SUM(G5:G15)</f>
        <v>0</v>
      </c>
      <c r="H16" s="23"/>
    </row>
    <row r="17" spans="1:8" s="7" customFormat="1" ht="7.5" customHeight="1" x14ac:dyDescent="0.25">
      <c r="A17" s="12"/>
      <c r="B17" s="13"/>
      <c r="C17" s="14"/>
      <c r="D17" s="14"/>
      <c r="E17" s="14"/>
      <c r="F17" s="15"/>
      <c r="G17" s="15"/>
      <c r="H17" s="16"/>
    </row>
    <row r="20" spans="1:8" x14ac:dyDescent="0.25">
      <c r="A20" s="19"/>
    </row>
    <row r="45" spans="3:7" x14ac:dyDescent="0.25">
      <c r="C45" s="35"/>
      <c r="D45" s="35"/>
      <c r="E45" s="35"/>
      <c r="F45" s="35"/>
      <c r="G45" s="35"/>
    </row>
  </sheetData>
  <mergeCells count="12">
    <mergeCell ref="A15:B15"/>
    <mergeCell ref="A1:H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82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45"/>
  <sheetViews>
    <sheetView zoomScale="110" zoomScaleNormal="110" workbookViewId="0">
      <selection sqref="A1:H1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6" width="13.6640625" style="18" hidden="1" customWidth="1"/>
    <col min="7" max="7" width="13.6640625" style="18" customWidth="1"/>
    <col min="8" max="8" width="51.33203125" style="1" customWidth="1"/>
    <col min="9" max="16384" width="9.109375" style="1"/>
  </cols>
  <sheetData>
    <row r="1" spans="1:8" ht="24.75" customHeight="1" x14ac:dyDescent="0.25">
      <c r="A1" s="71" t="s">
        <v>14</v>
      </c>
      <c r="B1" s="72"/>
      <c r="C1" s="72"/>
      <c r="D1" s="72"/>
      <c r="E1" s="72"/>
      <c r="F1" s="72"/>
      <c r="G1" s="72"/>
      <c r="H1" s="72"/>
    </row>
    <row r="2" spans="1:8" s="2" customFormat="1" ht="53.25" customHeight="1" x14ac:dyDescent="0.25">
      <c r="A2" s="49" t="s">
        <v>128</v>
      </c>
      <c r="B2" s="53">
        <v>661005</v>
      </c>
      <c r="C2" s="51" t="s">
        <v>114</v>
      </c>
      <c r="D2" s="51" t="s">
        <v>168</v>
      </c>
      <c r="E2" s="51" t="s">
        <v>169</v>
      </c>
      <c r="F2" s="51" t="s">
        <v>170</v>
      </c>
      <c r="G2" s="51" t="s">
        <v>171</v>
      </c>
      <c r="H2" s="52" t="s">
        <v>0</v>
      </c>
    </row>
    <row r="3" spans="1:8" s="7" customFormat="1" ht="7.5" customHeight="1" x14ac:dyDescent="0.25">
      <c r="A3" s="3"/>
      <c r="B3" s="4"/>
      <c r="C3" s="5"/>
      <c r="D3" s="5"/>
      <c r="E3" s="5"/>
      <c r="F3" s="5"/>
      <c r="G3" s="5"/>
      <c r="H3" s="6"/>
    </row>
    <row r="4" spans="1:8" s="9" customFormat="1" ht="13.5" customHeight="1" x14ac:dyDescent="0.25">
      <c r="A4" s="45"/>
      <c r="B4" s="46"/>
      <c r="C4" s="47"/>
      <c r="D4" s="47"/>
      <c r="E4" s="47"/>
      <c r="F4" s="48"/>
      <c r="G4" s="48"/>
      <c r="H4" s="8" t="s">
        <v>3</v>
      </c>
    </row>
    <row r="5" spans="1:8" s="11" customFormat="1" ht="25.2" customHeight="1" x14ac:dyDescent="0.25">
      <c r="A5" s="70" t="s">
        <v>37</v>
      </c>
      <c r="B5" s="70"/>
      <c r="C5" s="29">
        <v>332950</v>
      </c>
      <c r="D5" s="29"/>
      <c r="E5" s="29"/>
      <c r="F5" s="29"/>
      <c r="G5" s="67">
        <v>267063</v>
      </c>
      <c r="H5" s="40" t="s">
        <v>164</v>
      </c>
    </row>
    <row r="6" spans="1:8" s="9" customFormat="1" ht="25.2" customHeight="1" x14ac:dyDescent="0.25">
      <c r="A6" s="70"/>
      <c r="B6" s="70"/>
      <c r="C6" s="29"/>
      <c r="D6" s="29"/>
      <c r="E6" s="29"/>
      <c r="F6" s="29"/>
      <c r="G6" s="58"/>
      <c r="H6" s="10"/>
    </row>
    <row r="7" spans="1:8" s="9" customFormat="1" ht="25.2" customHeight="1" x14ac:dyDescent="0.25">
      <c r="A7" s="70"/>
      <c r="B7" s="70"/>
      <c r="C7" s="29"/>
      <c r="D7" s="29"/>
      <c r="E7" s="29"/>
      <c r="F7" s="29"/>
      <c r="G7" s="58"/>
      <c r="H7" s="10"/>
    </row>
    <row r="8" spans="1:8" s="9" customFormat="1" ht="25.2" customHeight="1" x14ac:dyDescent="0.25">
      <c r="A8" s="70"/>
      <c r="B8" s="70"/>
      <c r="C8" s="29"/>
      <c r="D8" s="29"/>
      <c r="E8" s="29"/>
      <c r="F8" s="29"/>
      <c r="G8" s="58"/>
      <c r="H8" s="10"/>
    </row>
    <row r="9" spans="1:8" s="9" customFormat="1" ht="25.2" customHeight="1" x14ac:dyDescent="0.25">
      <c r="A9" s="70"/>
      <c r="B9" s="70"/>
      <c r="C9" s="29"/>
      <c r="D9" s="29"/>
      <c r="E9" s="29"/>
      <c r="F9" s="29"/>
      <c r="G9" s="58"/>
      <c r="H9" s="10"/>
    </row>
    <row r="10" spans="1:8" s="9" customFormat="1" ht="25.2" customHeight="1" x14ac:dyDescent="0.25">
      <c r="A10" s="70"/>
      <c r="B10" s="70"/>
      <c r="C10" s="29"/>
      <c r="D10" s="29"/>
      <c r="E10" s="29"/>
      <c r="F10" s="29"/>
      <c r="G10" s="58"/>
      <c r="H10" s="10"/>
    </row>
    <row r="11" spans="1:8" s="9" customFormat="1" ht="25.2" customHeight="1" x14ac:dyDescent="0.25">
      <c r="A11" s="70"/>
      <c r="B11" s="70"/>
      <c r="C11" s="29"/>
      <c r="D11" s="29"/>
      <c r="E11" s="29"/>
      <c r="F11" s="29"/>
      <c r="G11" s="58"/>
      <c r="H11" s="10"/>
    </row>
    <row r="12" spans="1:8" s="9" customFormat="1" ht="25.2" customHeight="1" x14ac:dyDescent="0.25">
      <c r="A12" s="70"/>
      <c r="B12" s="70"/>
      <c r="C12" s="29"/>
      <c r="D12" s="29"/>
      <c r="E12" s="29"/>
      <c r="F12" s="29"/>
      <c r="G12" s="58"/>
      <c r="H12" s="10"/>
    </row>
    <row r="13" spans="1:8" s="9" customFormat="1" ht="25.2" customHeight="1" x14ac:dyDescent="0.25">
      <c r="A13" s="70"/>
      <c r="B13" s="70"/>
      <c r="C13" s="29"/>
      <c r="D13" s="29"/>
      <c r="E13" s="29"/>
      <c r="F13" s="29"/>
      <c r="G13" s="58"/>
      <c r="H13" s="10"/>
    </row>
    <row r="14" spans="1:8" s="9" customFormat="1" ht="25.2" customHeight="1" x14ac:dyDescent="0.25">
      <c r="A14" s="70"/>
      <c r="B14" s="70"/>
      <c r="C14" s="29"/>
      <c r="D14" s="29"/>
      <c r="E14" s="29"/>
      <c r="F14" s="29"/>
      <c r="G14" s="58"/>
      <c r="H14" s="10"/>
    </row>
    <row r="15" spans="1:8" s="9" customFormat="1" ht="25.2" customHeight="1" x14ac:dyDescent="0.25">
      <c r="A15" s="70"/>
      <c r="B15" s="70"/>
      <c r="C15" s="29"/>
      <c r="D15" s="29"/>
      <c r="E15" s="29"/>
      <c r="F15" s="29"/>
      <c r="G15" s="58"/>
      <c r="H15" s="10"/>
    </row>
    <row r="16" spans="1:8" s="2" customFormat="1" ht="13.5" customHeight="1" x14ac:dyDescent="0.25">
      <c r="A16" s="54" t="s">
        <v>21</v>
      </c>
      <c r="B16" s="55"/>
      <c r="C16" s="56">
        <f>SUM(C5:C15)</f>
        <v>332950</v>
      </c>
      <c r="D16" s="56">
        <f>SUM(D5:D15)</f>
        <v>0</v>
      </c>
      <c r="E16" s="56">
        <f>SUM(E5:E15)</f>
        <v>0</v>
      </c>
      <c r="F16" s="57">
        <f>SUM(F5:F15)</f>
        <v>0</v>
      </c>
      <c r="G16" s="57">
        <f>SUM(G5:G15)</f>
        <v>267063</v>
      </c>
      <c r="H16" s="23"/>
    </row>
    <row r="17" spans="1:8" s="7" customFormat="1" ht="7.5" customHeight="1" x14ac:dyDescent="0.25">
      <c r="A17" s="12"/>
      <c r="B17" s="13"/>
      <c r="C17" s="14"/>
      <c r="D17" s="14"/>
      <c r="E17" s="14"/>
      <c r="F17" s="15"/>
      <c r="G17" s="15"/>
      <c r="H17" s="16"/>
    </row>
    <row r="20" spans="1:8" x14ac:dyDescent="0.25">
      <c r="A20" s="19"/>
    </row>
    <row r="45" spans="3:7" x14ac:dyDescent="0.25">
      <c r="C45" s="35"/>
      <c r="D45" s="35"/>
      <c r="E45" s="35"/>
      <c r="F45" s="35"/>
      <c r="G45" s="35"/>
    </row>
  </sheetData>
  <mergeCells count="12">
    <mergeCell ref="A15:B15"/>
    <mergeCell ref="A1:H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82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H45"/>
  <sheetViews>
    <sheetView zoomScale="110" zoomScaleNormal="110" workbookViewId="0">
      <selection sqref="A1:H1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6" width="13.6640625" style="18" hidden="1" customWidth="1"/>
    <col min="7" max="7" width="13.6640625" style="18" customWidth="1"/>
    <col min="8" max="8" width="51.33203125" style="1" customWidth="1"/>
    <col min="9" max="16384" width="9.109375" style="1"/>
  </cols>
  <sheetData>
    <row r="1" spans="1:8" ht="24.75" customHeight="1" x14ac:dyDescent="0.25">
      <c r="A1" s="71" t="s">
        <v>14</v>
      </c>
      <c r="B1" s="72"/>
      <c r="C1" s="72"/>
      <c r="D1" s="72"/>
      <c r="E1" s="72"/>
      <c r="F1" s="72"/>
      <c r="G1" s="72"/>
      <c r="H1" s="72"/>
    </row>
    <row r="2" spans="1:8" s="2" customFormat="1" ht="33" customHeight="1" x14ac:dyDescent="0.25">
      <c r="A2" s="49" t="s">
        <v>2</v>
      </c>
      <c r="B2" s="53">
        <v>662014</v>
      </c>
      <c r="C2" s="51" t="s">
        <v>114</v>
      </c>
      <c r="D2" s="51" t="s">
        <v>168</v>
      </c>
      <c r="E2" s="51" t="s">
        <v>169</v>
      </c>
      <c r="F2" s="51" t="s">
        <v>170</v>
      </c>
      <c r="G2" s="51" t="s">
        <v>171</v>
      </c>
      <c r="H2" s="52" t="s">
        <v>0</v>
      </c>
    </row>
    <row r="3" spans="1:8" s="7" customFormat="1" ht="7.5" customHeight="1" x14ac:dyDescent="0.25">
      <c r="A3" s="3"/>
      <c r="B3" s="4"/>
      <c r="C3" s="5"/>
      <c r="D3" s="5"/>
      <c r="E3" s="5"/>
      <c r="F3" s="5"/>
      <c r="G3" s="5"/>
      <c r="H3" s="6"/>
    </row>
    <row r="4" spans="1:8" s="9" customFormat="1" ht="13.5" customHeight="1" x14ac:dyDescent="0.25">
      <c r="A4" s="45"/>
      <c r="B4" s="46"/>
      <c r="C4" s="47"/>
      <c r="D4" s="47"/>
      <c r="E4" s="47"/>
      <c r="F4" s="48"/>
      <c r="G4" s="48"/>
      <c r="H4" s="8" t="s">
        <v>3</v>
      </c>
    </row>
    <row r="5" spans="1:8" s="11" customFormat="1" ht="25.2" customHeight="1" x14ac:dyDescent="0.25">
      <c r="A5" s="80" t="s">
        <v>208</v>
      </c>
      <c r="B5" s="80"/>
      <c r="C5" s="29">
        <v>44014</v>
      </c>
      <c r="D5" s="29"/>
      <c r="E5" s="29"/>
      <c r="F5" s="29"/>
      <c r="G5" s="58"/>
      <c r="H5" s="10"/>
    </row>
    <row r="6" spans="1:8" s="9" customFormat="1" ht="25.2" customHeight="1" x14ac:dyDescent="0.25">
      <c r="A6" s="81" t="s">
        <v>61</v>
      </c>
      <c r="B6" s="81"/>
      <c r="C6" s="29"/>
      <c r="D6" s="29"/>
      <c r="E6" s="29"/>
      <c r="F6" s="29"/>
      <c r="G6" s="58">
        <v>48000</v>
      </c>
      <c r="H6" s="40"/>
    </row>
    <row r="7" spans="1:8" s="9" customFormat="1" ht="25.2" customHeight="1" x14ac:dyDescent="0.25">
      <c r="A7" s="81"/>
      <c r="B7" s="81"/>
      <c r="C7" s="29"/>
      <c r="D7" s="29"/>
      <c r="E7" s="29"/>
      <c r="F7" s="29"/>
      <c r="G7" s="58"/>
      <c r="H7" s="10"/>
    </row>
    <row r="8" spans="1:8" s="9" customFormat="1" ht="25.2" customHeight="1" x14ac:dyDescent="0.25">
      <c r="A8" s="80" t="s">
        <v>209</v>
      </c>
      <c r="B8" s="80"/>
      <c r="C8" s="29">
        <v>226500</v>
      </c>
      <c r="D8" s="29"/>
      <c r="E8" s="29"/>
      <c r="F8" s="29"/>
      <c r="G8" s="58">
        <v>0</v>
      </c>
      <c r="H8" s="10"/>
    </row>
    <row r="9" spans="1:8" s="9" customFormat="1" ht="25.2" customHeight="1" x14ac:dyDescent="0.25">
      <c r="A9" s="80"/>
      <c r="B9" s="80"/>
      <c r="C9" s="29"/>
      <c r="D9" s="29"/>
      <c r="E9" s="29"/>
      <c r="F9" s="29"/>
      <c r="G9" s="58"/>
      <c r="H9" s="10"/>
    </row>
    <row r="10" spans="1:8" s="9" customFormat="1" ht="25.2" customHeight="1" x14ac:dyDescent="0.25">
      <c r="A10" s="80" t="s">
        <v>210</v>
      </c>
      <c r="B10" s="80"/>
      <c r="C10" s="29">
        <v>0</v>
      </c>
      <c r="D10" s="29"/>
      <c r="E10" s="29"/>
      <c r="F10" s="29"/>
      <c r="G10" s="58">
        <v>0</v>
      </c>
      <c r="H10" s="10"/>
    </row>
    <row r="11" spans="1:8" s="9" customFormat="1" ht="25.2" customHeight="1" x14ac:dyDescent="0.25">
      <c r="A11" s="81" t="s">
        <v>60</v>
      </c>
      <c r="B11" s="81"/>
      <c r="C11" s="29"/>
      <c r="D11" s="29"/>
      <c r="E11" s="29"/>
      <c r="F11" s="29"/>
      <c r="G11" s="58"/>
      <c r="H11" s="10"/>
    </row>
    <row r="12" spans="1:8" s="9" customFormat="1" ht="25.2" customHeight="1" x14ac:dyDescent="0.25">
      <c r="A12" s="81"/>
      <c r="B12" s="81"/>
      <c r="C12" s="29"/>
      <c r="D12" s="29"/>
      <c r="E12" s="29"/>
      <c r="F12" s="29"/>
      <c r="G12" s="58"/>
      <c r="H12" s="10"/>
    </row>
    <row r="13" spans="1:8" s="9" customFormat="1" ht="25.2" customHeight="1" x14ac:dyDescent="0.25">
      <c r="A13" s="70"/>
      <c r="B13" s="70"/>
      <c r="C13" s="29"/>
      <c r="D13" s="29"/>
      <c r="E13" s="29"/>
      <c r="F13" s="29"/>
      <c r="G13" s="58"/>
      <c r="H13" s="10"/>
    </row>
    <row r="14" spans="1:8" s="9" customFormat="1" ht="25.2" customHeight="1" x14ac:dyDescent="0.25">
      <c r="A14" s="80" t="s">
        <v>211</v>
      </c>
      <c r="B14" s="80"/>
      <c r="C14" s="29">
        <v>30000</v>
      </c>
      <c r="D14" s="29"/>
      <c r="E14" s="29"/>
      <c r="F14" s="29"/>
      <c r="G14" s="58">
        <v>0</v>
      </c>
      <c r="H14" s="10"/>
    </row>
    <row r="15" spans="1:8" s="9" customFormat="1" ht="25.2" customHeight="1" x14ac:dyDescent="0.25">
      <c r="A15" s="70"/>
      <c r="B15" s="70"/>
      <c r="C15" s="29"/>
      <c r="D15" s="29"/>
      <c r="E15" s="29"/>
      <c r="F15" s="29"/>
      <c r="G15" s="58"/>
      <c r="H15" s="10"/>
    </row>
    <row r="16" spans="1:8" s="2" customFormat="1" ht="13.5" customHeight="1" x14ac:dyDescent="0.25">
      <c r="A16" s="54" t="s">
        <v>21</v>
      </c>
      <c r="B16" s="55"/>
      <c r="C16" s="56">
        <v>0</v>
      </c>
      <c r="D16" s="56">
        <f>SUM(D5:D15)</f>
        <v>0</v>
      </c>
      <c r="E16" s="56">
        <f>SUM(E5:E15)</f>
        <v>0</v>
      </c>
      <c r="F16" s="57">
        <f>SUM(F5:F15)</f>
        <v>0</v>
      </c>
      <c r="G16" s="57">
        <f>SUM(G5:G15)</f>
        <v>48000</v>
      </c>
      <c r="H16" s="23"/>
    </row>
    <row r="17" spans="1:8" s="7" customFormat="1" ht="7.5" customHeight="1" x14ac:dyDescent="0.25">
      <c r="A17" s="12"/>
      <c r="B17" s="13"/>
      <c r="C17" s="14"/>
      <c r="D17" s="14"/>
      <c r="E17" s="14"/>
      <c r="F17" s="15"/>
      <c r="G17" s="15"/>
      <c r="H17" s="16"/>
    </row>
    <row r="20" spans="1:8" x14ac:dyDescent="0.25">
      <c r="A20" s="19"/>
    </row>
    <row r="40" spans="3:7" x14ac:dyDescent="0.25">
      <c r="C40" s="35"/>
    </row>
    <row r="45" spans="3:7" x14ac:dyDescent="0.25">
      <c r="D45" s="35"/>
      <c r="E45" s="35"/>
      <c r="F45" s="35"/>
      <c r="G45" s="35"/>
    </row>
  </sheetData>
  <mergeCells count="12">
    <mergeCell ref="A15:B15"/>
    <mergeCell ref="A10:B10"/>
    <mergeCell ref="A11:B11"/>
    <mergeCell ref="A14:B14"/>
    <mergeCell ref="A13:B13"/>
    <mergeCell ref="A1:H1"/>
    <mergeCell ref="A5:B5"/>
    <mergeCell ref="A6:B6"/>
    <mergeCell ref="A8:B8"/>
    <mergeCell ref="A12:B12"/>
    <mergeCell ref="A7:B7"/>
    <mergeCell ref="A9:B9"/>
  </mergeCells>
  <printOptions horizontalCentered="1"/>
  <pageMargins left="0.45" right="0.45" top="0.5" bottom="0.5" header="0.3" footer="0.3"/>
  <pageSetup scale="87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45"/>
  <sheetViews>
    <sheetView zoomScale="120" zoomScaleNormal="120" workbookViewId="0">
      <selection activeCell="A12" sqref="A12:B12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5" width="13.6640625" style="18" customWidth="1"/>
    <col min="6" max="6" width="51.33203125" style="1" customWidth="1"/>
    <col min="7" max="16384" width="9.109375" style="1"/>
  </cols>
  <sheetData>
    <row r="1" spans="1:6" ht="24.75" customHeight="1" x14ac:dyDescent="0.25">
      <c r="A1" s="75" t="s">
        <v>14</v>
      </c>
      <c r="B1" s="76"/>
      <c r="C1" s="76"/>
      <c r="D1" s="76"/>
      <c r="E1" s="76"/>
      <c r="F1" s="76"/>
    </row>
    <row r="2" spans="1:6" s="2" customFormat="1" ht="33" customHeight="1" x14ac:dyDescent="0.25">
      <c r="A2" s="31" t="s">
        <v>28</v>
      </c>
      <c r="B2" s="32">
        <v>566212</v>
      </c>
      <c r="C2" s="26" t="s">
        <v>102</v>
      </c>
      <c r="D2" s="26" t="s">
        <v>103</v>
      </c>
      <c r="E2" s="26" t="s">
        <v>104</v>
      </c>
      <c r="F2" s="27" t="s">
        <v>0</v>
      </c>
    </row>
    <row r="3" spans="1:6" s="7" customFormat="1" ht="7.5" customHeight="1" x14ac:dyDescent="0.25">
      <c r="A3" s="3"/>
      <c r="B3" s="4"/>
      <c r="C3" s="5"/>
      <c r="D3" s="5"/>
      <c r="E3" s="5"/>
      <c r="F3" s="6"/>
    </row>
    <row r="4" spans="1:6" s="9" customFormat="1" ht="13.5" customHeight="1" x14ac:dyDescent="0.25">
      <c r="A4" s="20"/>
      <c r="B4" s="21"/>
      <c r="C4" s="22"/>
      <c r="D4" s="22"/>
      <c r="E4" s="28"/>
      <c r="F4" s="8" t="s">
        <v>3</v>
      </c>
    </row>
    <row r="5" spans="1:6" s="11" customFormat="1" ht="25.2" customHeight="1" x14ac:dyDescent="0.25">
      <c r="A5" s="70"/>
      <c r="B5" s="70"/>
      <c r="C5" s="29"/>
      <c r="D5" s="29"/>
      <c r="E5" s="30"/>
      <c r="F5" s="10"/>
    </row>
    <row r="6" spans="1:6" s="9" customFormat="1" ht="25.2" customHeight="1" x14ac:dyDescent="0.25">
      <c r="A6" s="70"/>
      <c r="B6" s="70"/>
      <c r="C6" s="29"/>
      <c r="D6" s="29"/>
      <c r="E6" s="30"/>
      <c r="F6" s="10"/>
    </row>
    <row r="7" spans="1:6" s="9" customFormat="1" ht="25.2" customHeight="1" x14ac:dyDescent="0.25">
      <c r="A7" s="70"/>
      <c r="B7" s="70"/>
      <c r="C7" s="29"/>
      <c r="D7" s="29"/>
      <c r="E7" s="30"/>
      <c r="F7" s="10"/>
    </row>
    <row r="8" spans="1:6" s="9" customFormat="1" ht="25.2" customHeight="1" x14ac:dyDescent="0.25">
      <c r="A8" s="70"/>
      <c r="B8" s="70"/>
      <c r="C8" s="29"/>
      <c r="D8" s="29"/>
      <c r="E8" s="30"/>
      <c r="F8" s="10"/>
    </row>
    <row r="9" spans="1:6" s="9" customFormat="1" ht="25.2" customHeight="1" x14ac:dyDescent="0.25">
      <c r="A9" s="70"/>
      <c r="B9" s="70"/>
      <c r="C9" s="29"/>
      <c r="D9" s="29"/>
      <c r="E9" s="30"/>
      <c r="F9" s="10"/>
    </row>
    <row r="10" spans="1:6" s="9" customFormat="1" ht="25.2" customHeight="1" x14ac:dyDescent="0.25">
      <c r="A10" s="70"/>
      <c r="B10" s="70"/>
      <c r="C10" s="29"/>
      <c r="D10" s="29"/>
      <c r="E10" s="30"/>
      <c r="F10" s="10"/>
    </row>
    <row r="11" spans="1:6" s="9" customFormat="1" ht="25.2" customHeight="1" x14ac:dyDescent="0.25">
      <c r="A11" s="70"/>
      <c r="B11" s="70"/>
      <c r="C11" s="29"/>
      <c r="D11" s="29"/>
      <c r="E11" s="30"/>
      <c r="F11" s="10"/>
    </row>
    <row r="12" spans="1:6" s="9" customFormat="1" ht="25.2" customHeight="1" x14ac:dyDescent="0.25">
      <c r="A12" s="70"/>
      <c r="B12" s="70"/>
      <c r="C12" s="29"/>
      <c r="D12" s="29"/>
      <c r="E12" s="30"/>
      <c r="F12" s="10"/>
    </row>
    <row r="13" spans="1:6" s="9" customFormat="1" ht="25.2" customHeight="1" x14ac:dyDescent="0.25">
      <c r="A13" s="70"/>
      <c r="B13" s="70"/>
      <c r="C13" s="29"/>
      <c r="D13" s="29"/>
      <c r="E13" s="30"/>
      <c r="F13" s="10"/>
    </row>
    <row r="14" spans="1:6" s="9" customFormat="1" ht="25.2" customHeight="1" x14ac:dyDescent="0.25">
      <c r="A14" s="70"/>
      <c r="B14" s="70"/>
      <c r="C14" s="29"/>
      <c r="D14" s="29"/>
      <c r="E14" s="30"/>
      <c r="F14" s="10"/>
    </row>
    <row r="15" spans="1:6" s="9" customFormat="1" ht="25.2" customHeight="1" x14ac:dyDescent="0.25">
      <c r="A15" s="70"/>
      <c r="B15" s="70"/>
      <c r="C15" s="29"/>
      <c r="D15" s="29"/>
      <c r="E15" s="30"/>
      <c r="F15" s="10"/>
    </row>
    <row r="16" spans="1:6" s="2" customFormat="1" ht="13.5" customHeight="1" x14ac:dyDescent="0.25">
      <c r="A16" s="24" t="s">
        <v>21</v>
      </c>
      <c r="B16" s="25"/>
      <c r="C16" s="33">
        <f>SUM(C5:C15)</f>
        <v>0</v>
      </c>
      <c r="D16" s="33">
        <f>SUM(D5:D15)</f>
        <v>0</v>
      </c>
      <c r="E16" s="34">
        <f>SUM(E5:E15)</f>
        <v>0</v>
      </c>
      <c r="F16" s="23"/>
    </row>
    <row r="17" spans="1:6" s="7" customFormat="1" ht="7.5" customHeight="1" x14ac:dyDescent="0.25">
      <c r="A17" s="12"/>
      <c r="B17" s="13"/>
      <c r="C17" s="14"/>
      <c r="D17" s="14"/>
      <c r="E17" s="15"/>
      <c r="F17" s="16"/>
    </row>
    <row r="20" spans="1:6" x14ac:dyDescent="0.25">
      <c r="A20" s="19"/>
    </row>
    <row r="45" spans="3:5" x14ac:dyDescent="0.25">
      <c r="C45" s="35"/>
      <c r="D45" s="35"/>
      <c r="E45" s="35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H45"/>
  <sheetViews>
    <sheetView zoomScale="110" zoomScaleNormal="110" workbookViewId="0">
      <selection activeCell="C11" sqref="C11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7" width="13.6640625" style="18" customWidth="1"/>
    <col min="8" max="8" width="51.33203125" style="1" customWidth="1"/>
    <col min="9" max="16384" width="9.109375" style="1"/>
  </cols>
  <sheetData>
    <row r="1" spans="1:8" ht="24.75" customHeight="1" x14ac:dyDescent="0.25">
      <c r="A1" s="71" t="s">
        <v>14</v>
      </c>
      <c r="B1" s="72"/>
      <c r="C1" s="72"/>
      <c r="D1" s="72"/>
      <c r="E1" s="72"/>
      <c r="F1" s="72"/>
      <c r="G1" s="72"/>
      <c r="H1" s="72"/>
    </row>
    <row r="2" spans="1:8" s="2" customFormat="1" ht="48.75" customHeight="1" x14ac:dyDescent="0.25">
      <c r="A2" s="49" t="s">
        <v>137</v>
      </c>
      <c r="B2" s="53">
        <v>662026</v>
      </c>
      <c r="C2" s="51" t="s">
        <v>114</v>
      </c>
      <c r="D2" s="51" t="s">
        <v>168</v>
      </c>
      <c r="E2" s="51" t="s">
        <v>169</v>
      </c>
      <c r="F2" s="51" t="s">
        <v>170</v>
      </c>
      <c r="G2" s="51" t="s">
        <v>171</v>
      </c>
      <c r="H2" s="52" t="s">
        <v>0</v>
      </c>
    </row>
    <row r="3" spans="1:8" s="7" customFormat="1" ht="7.5" customHeight="1" x14ac:dyDescent="0.25">
      <c r="A3" s="3"/>
      <c r="B3" s="4"/>
      <c r="C3" s="5"/>
      <c r="D3" s="5"/>
      <c r="E3" s="5"/>
      <c r="F3" s="5"/>
      <c r="G3" s="5"/>
      <c r="H3" s="6"/>
    </row>
    <row r="4" spans="1:8" s="9" customFormat="1" ht="13.5" customHeight="1" x14ac:dyDescent="0.25">
      <c r="A4" s="45"/>
      <c r="B4" s="46"/>
      <c r="C4" s="47"/>
      <c r="D4" s="47"/>
      <c r="E4" s="47"/>
      <c r="F4" s="48"/>
      <c r="G4" s="48"/>
      <c r="H4" s="63" t="s">
        <v>234</v>
      </c>
    </row>
    <row r="5" spans="1:8" s="11" customFormat="1" ht="25.2" customHeight="1" x14ac:dyDescent="0.25">
      <c r="A5" s="70"/>
      <c r="B5" s="70"/>
      <c r="C5" s="29"/>
      <c r="D5" s="29"/>
      <c r="E5" s="29"/>
      <c r="F5" s="29"/>
      <c r="G5" s="58">
        <v>10000</v>
      </c>
      <c r="H5" s="10"/>
    </row>
    <row r="6" spans="1:8" s="9" customFormat="1" ht="25.2" customHeight="1" x14ac:dyDescent="0.25">
      <c r="A6" s="70" t="s">
        <v>242</v>
      </c>
      <c r="B6" s="70"/>
      <c r="C6" s="29"/>
      <c r="D6" s="29"/>
      <c r="E6" s="29"/>
      <c r="F6" s="29"/>
      <c r="G6" s="58"/>
      <c r="H6" s="10"/>
    </row>
    <row r="7" spans="1:8" s="9" customFormat="1" ht="25.2" customHeight="1" x14ac:dyDescent="0.25">
      <c r="A7" s="70" t="s">
        <v>132</v>
      </c>
      <c r="B7" s="70"/>
      <c r="C7" s="29"/>
      <c r="D7" s="29"/>
      <c r="E7" s="29"/>
      <c r="F7" s="29"/>
      <c r="G7" s="58"/>
      <c r="H7" s="40" t="s">
        <v>160</v>
      </c>
    </row>
    <row r="8" spans="1:8" s="9" customFormat="1" ht="25.2" customHeight="1" x14ac:dyDescent="0.25">
      <c r="A8" s="70" t="s">
        <v>131</v>
      </c>
      <c r="B8" s="70"/>
      <c r="C8" s="29"/>
      <c r="D8" s="29"/>
      <c r="E8" s="29"/>
      <c r="F8" s="29"/>
      <c r="G8" s="58"/>
      <c r="H8" s="40" t="s">
        <v>161</v>
      </c>
    </row>
    <row r="9" spans="1:8" s="9" customFormat="1" ht="25.2" customHeight="1" x14ac:dyDescent="0.25">
      <c r="A9" s="70"/>
      <c r="B9" s="70"/>
      <c r="C9" s="29"/>
      <c r="D9" s="29"/>
      <c r="E9" s="29"/>
      <c r="F9" s="29"/>
      <c r="G9" s="58"/>
      <c r="H9" s="10"/>
    </row>
    <row r="10" spans="1:8" s="9" customFormat="1" ht="25.2" customHeight="1" x14ac:dyDescent="0.25">
      <c r="A10" s="70"/>
      <c r="B10" s="70"/>
      <c r="C10" s="29"/>
      <c r="D10" s="29"/>
      <c r="E10" s="29"/>
      <c r="F10" s="29"/>
      <c r="G10" s="58"/>
      <c r="H10" s="10"/>
    </row>
    <row r="11" spans="1:8" s="9" customFormat="1" ht="25.2" customHeight="1" x14ac:dyDescent="0.25">
      <c r="A11" s="70"/>
      <c r="B11" s="70"/>
      <c r="C11" s="29"/>
      <c r="D11" s="29"/>
      <c r="E11" s="29"/>
      <c r="F11" s="29"/>
      <c r="G11" s="58"/>
      <c r="H11" s="10"/>
    </row>
    <row r="12" spans="1:8" s="9" customFormat="1" ht="25.2" customHeight="1" x14ac:dyDescent="0.25">
      <c r="A12" s="70"/>
      <c r="B12" s="70"/>
      <c r="C12" s="29"/>
      <c r="D12" s="29"/>
      <c r="E12" s="29"/>
      <c r="F12" s="29"/>
      <c r="G12" s="58"/>
      <c r="H12" s="10"/>
    </row>
    <row r="13" spans="1:8" s="9" customFormat="1" ht="25.2" customHeight="1" x14ac:dyDescent="0.25">
      <c r="A13" s="70"/>
      <c r="B13" s="70"/>
      <c r="C13" s="29"/>
      <c r="D13" s="29"/>
      <c r="E13" s="29"/>
      <c r="F13" s="29"/>
      <c r="G13" s="58"/>
      <c r="H13" s="10"/>
    </row>
    <row r="14" spans="1:8" s="9" customFormat="1" ht="25.2" customHeight="1" x14ac:dyDescent="0.25">
      <c r="A14" s="70"/>
      <c r="B14" s="70"/>
      <c r="C14" s="29"/>
      <c r="D14" s="29"/>
      <c r="E14" s="29"/>
      <c r="F14" s="29"/>
      <c r="G14" s="58"/>
      <c r="H14" s="10"/>
    </row>
    <row r="15" spans="1:8" s="9" customFormat="1" ht="25.2" customHeight="1" x14ac:dyDescent="0.25">
      <c r="A15" s="70"/>
      <c r="B15" s="70"/>
      <c r="C15" s="29"/>
      <c r="D15" s="29"/>
      <c r="E15" s="29"/>
      <c r="F15" s="29"/>
      <c r="G15" s="58"/>
      <c r="H15" s="10"/>
    </row>
    <row r="16" spans="1:8" s="2" customFormat="1" ht="13.5" customHeight="1" x14ac:dyDescent="0.25">
      <c r="A16" s="54" t="s">
        <v>21</v>
      </c>
      <c r="B16" s="55"/>
      <c r="C16" s="56">
        <f>SUM(C5:C15)</f>
        <v>0</v>
      </c>
      <c r="D16" s="56">
        <f>SUM(D5:D15)</f>
        <v>0</v>
      </c>
      <c r="E16" s="56">
        <f>SUM(E5:E15)</f>
        <v>0</v>
      </c>
      <c r="F16" s="57">
        <f>SUM(F5:F15)</f>
        <v>0</v>
      </c>
      <c r="G16" s="57">
        <f>SUM(G5:G15)</f>
        <v>10000</v>
      </c>
      <c r="H16" s="23"/>
    </row>
    <row r="17" spans="1:8" s="7" customFormat="1" ht="7.5" customHeight="1" x14ac:dyDescent="0.25">
      <c r="A17" s="12"/>
      <c r="B17" s="13"/>
      <c r="C17" s="14"/>
      <c r="D17" s="14"/>
      <c r="E17" s="14"/>
      <c r="F17" s="15"/>
      <c r="G17" s="15"/>
      <c r="H17" s="16"/>
    </row>
    <row r="20" spans="1:8" x14ac:dyDescent="0.25">
      <c r="A20" s="19"/>
    </row>
    <row r="45" spans="3:7" x14ac:dyDescent="0.25">
      <c r="C45" s="35"/>
      <c r="D45" s="35"/>
      <c r="E45" s="35"/>
      <c r="F45" s="35"/>
      <c r="G45" s="35"/>
    </row>
  </sheetData>
  <mergeCells count="12">
    <mergeCell ref="A15:B15"/>
    <mergeCell ref="A1:H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82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H45"/>
  <sheetViews>
    <sheetView zoomScale="110" zoomScaleNormal="110" workbookViewId="0">
      <selection activeCell="G6" sqref="G6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7" width="13.6640625" style="18" customWidth="1"/>
    <col min="8" max="8" width="51.33203125" style="1" customWidth="1"/>
    <col min="9" max="16384" width="9.109375" style="1"/>
  </cols>
  <sheetData>
    <row r="1" spans="1:8" ht="24.75" customHeight="1" x14ac:dyDescent="0.25">
      <c r="A1" s="71" t="s">
        <v>14</v>
      </c>
      <c r="B1" s="72"/>
      <c r="C1" s="72"/>
      <c r="D1" s="72"/>
      <c r="E1" s="72"/>
      <c r="F1" s="72"/>
      <c r="G1" s="72"/>
      <c r="H1" s="72"/>
    </row>
    <row r="2" spans="1:8" s="2" customFormat="1" ht="53.1" customHeight="1" x14ac:dyDescent="0.25">
      <c r="A2" s="49" t="s">
        <v>29</v>
      </c>
      <c r="B2" s="53">
        <v>662026</v>
      </c>
      <c r="C2" s="51" t="s">
        <v>114</v>
      </c>
      <c r="D2" s="51" t="s">
        <v>168</v>
      </c>
      <c r="E2" s="51" t="s">
        <v>169</v>
      </c>
      <c r="F2" s="51" t="s">
        <v>170</v>
      </c>
      <c r="G2" s="51" t="s">
        <v>171</v>
      </c>
      <c r="H2" s="52" t="s">
        <v>0</v>
      </c>
    </row>
    <row r="3" spans="1:8" s="7" customFormat="1" ht="7.5" customHeight="1" x14ac:dyDescent="0.25">
      <c r="A3" s="3"/>
      <c r="B3" s="4"/>
      <c r="C3" s="5"/>
      <c r="D3" s="5"/>
      <c r="E3" s="5"/>
      <c r="F3" s="5"/>
      <c r="G3" s="5"/>
      <c r="H3" s="6"/>
    </row>
    <row r="4" spans="1:8" s="9" customFormat="1" ht="13.5" customHeight="1" x14ac:dyDescent="0.25">
      <c r="A4" s="45"/>
      <c r="B4" s="46"/>
      <c r="C4" s="47"/>
      <c r="D4" s="47"/>
      <c r="E4" s="47"/>
      <c r="F4" s="48"/>
      <c r="G4" s="48"/>
      <c r="H4" s="63" t="s">
        <v>234</v>
      </c>
    </row>
    <row r="5" spans="1:8" s="11" customFormat="1" ht="25.2" customHeight="1" x14ac:dyDescent="0.25">
      <c r="A5" s="70"/>
      <c r="B5" s="70"/>
      <c r="C5" s="29"/>
      <c r="D5" s="29"/>
      <c r="E5" s="29"/>
      <c r="F5" s="29"/>
      <c r="G5" s="58">
        <v>2000</v>
      </c>
      <c r="H5" s="10" t="s">
        <v>63</v>
      </c>
    </row>
    <row r="6" spans="1:8" s="9" customFormat="1" ht="25.2" customHeight="1" x14ac:dyDescent="0.25">
      <c r="A6" s="70" t="s">
        <v>62</v>
      </c>
      <c r="B6" s="70"/>
      <c r="C6" s="29">
        <v>1539</v>
      </c>
      <c r="D6" s="29"/>
      <c r="E6" s="29"/>
      <c r="F6" s="29"/>
      <c r="G6" s="58"/>
      <c r="H6" s="10"/>
    </row>
    <row r="7" spans="1:8" s="9" customFormat="1" ht="25.2" customHeight="1" x14ac:dyDescent="0.25">
      <c r="A7" s="70" t="s">
        <v>64</v>
      </c>
      <c r="B7" s="70"/>
      <c r="C7" s="29">
        <v>200</v>
      </c>
      <c r="D7" s="29"/>
      <c r="E7" s="29"/>
      <c r="F7" s="29"/>
      <c r="G7" s="58"/>
      <c r="H7" s="10"/>
    </row>
    <row r="8" spans="1:8" s="9" customFormat="1" ht="25.2" customHeight="1" x14ac:dyDescent="0.25">
      <c r="A8" s="70" t="s">
        <v>105</v>
      </c>
      <c r="B8" s="70"/>
      <c r="C8" s="29">
        <v>0</v>
      </c>
      <c r="D8" s="29"/>
      <c r="E8" s="29"/>
      <c r="F8" s="29"/>
      <c r="G8" s="58"/>
      <c r="H8" s="10"/>
    </row>
    <row r="9" spans="1:8" s="9" customFormat="1" ht="25.2" customHeight="1" x14ac:dyDescent="0.25">
      <c r="A9" s="70"/>
      <c r="B9" s="70"/>
      <c r="C9" s="29"/>
      <c r="D9" s="29"/>
      <c r="E9" s="29"/>
      <c r="F9" s="29"/>
      <c r="G9" s="58"/>
      <c r="H9" s="10"/>
    </row>
    <row r="10" spans="1:8" s="9" customFormat="1" ht="25.2" customHeight="1" x14ac:dyDescent="0.25">
      <c r="A10" s="70"/>
      <c r="B10" s="70"/>
      <c r="C10" s="29"/>
      <c r="D10" s="29"/>
      <c r="E10" s="29"/>
      <c r="F10" s="29"/>
      <c r="G10" s="58"/>
      <c r="H10" s="10"/>
    </row>
    <row r="11" spans="1:8" s="9" customFormat="1" ht="25.2" customHeight="1" x14ac:dyDescent="0.25">
      <c r="A11" s="70"/>
      <c r="B11" s="70"/>
      <c r="C11" s="29"/>
      <c r="D11" s="29"/>
      <c r="E11" s="29"/>
      <c r="F11" s="29"/>
      <c r="G11" s="58"/>
      <c r="H11" s="10"/>
    </row>
    <row r="12" spans="1:8" s="9" customFormat="1" ht="25.2" customHeight="1" x14ac:dyDescent="0.25">
      <c r="A12" s="70"/>
      <c r="B12" s="70"/>
      <c r="C12" s="29"/>
      <c r="D12" s="29"/>
      <c r="E12" s="29"/>
      <c r="F12" s="29"/>
      <c r="G12" s="58"/>
      <c r="H12" s="10"/>
    </row>
    <row r="13" spans="1:8" s="9" customFormat="1" ht="25.2" customHeight="1" x14ac:dyDescent="0.25">
      <c r="A13" s="70"/>
      <c r="B13" s="70"/>
      <c r="C13" s="29"/>
      <c r="D13" s="29"/>
      <c r="E13" s="29"/>
      <c r="F13" s="29"/>
      <c r="G13" s="58"/>
      <c r="H13" s="10"/>
    </row>
    <row r="14" spans="1:8" s="9" customFormat="1" ht="25.2" customHeight="1" x14ac:dyDescent="0.25">
      <c r="A14" s="70"/>
      <c r="B14" s="70"/>
      <c r="C14" s="29"/>
      <c r="D14" s="29"/>
      <c r="E14" s="29"/>
      <c r="F14" s="29"/>
      <c r="G14" s="58"/>
      <c r="H14" s="10"/>
    </row>
    <row r="15" spans="1:8" s="9" customFormat="1" ht="25.2" customHeight="1" x14ac:dyDescent="0.25">
      <c r="A15" s="70"/>
      <c r="B15" s="70"/>
      <c r="C15" s="29"/>
      <c r="D15" s="29"/>
      <c r="E15" s="29"/>
      <c r="F15" s="29"/>
      <c r="G15" s="58"/>
      <c r="H15" s="10"/>
    </row>
    <row r="16" spans="1:8" s="2" customFormat="1" ht="13.5" customHeight="1" x14ac:dyDescent="0.25">
      <c r="A16" s="54" t="s">
        <v>21</v>
      </c>
      <c r="B16" s="55"/>
      <c r="C16" s="56">
        <f>SUM(C5:C15)</f>
        <v>1739</v>
      </c>
      <c r="D16" s="56">
        <f>SUM(D5:D15)</f>
        <v>0</v>
      </c>
      <c r="E16" s="56">
        <f>SUM(E5:E15)</f>
        <v>0</v>
      </c>
      <c r="F16" s="57">
        <f>SUM(F5:F15)</f>
        <v>0</v>
      </c>
      <c r="G16" s="57">
        <f>SUM(G5:G15)</f>
        <v>2000</v>
      </c>
      <c r="H16" s="23"/>
    </row>
    <row r="17" spans="1:8" s="7" customFormat="1" ht="7.5" customHeight="1" x14ac:dyDescent="0.25">
      <c r="A17" s="12"/>
      <c r="B17" s="13"/>
      <c r="C17" s="14"/>
      <c r="D17" s="14"/>
      <c r="E17" s="14"/>
      <c r="F17" s="15"/>
      <c r="G17" s="15"/>
      <c r="H17" s="16"/>
    </row>
    <row r="20" spans="1:8" x14ac:dyDescent="0.25">
      <c r="A20" s="19"/>
    </row>
    <row r="45" spans="3:7" x14ac:dyDescent="0.25">
      <c r="C45" s="35"/>
      <c r="D45" s="35"/>
      <c r="E45" s="35"/>
      <c r="F45" s="35"/>
      <c r="G45" s="35"/>
    </row>
  </sheetData>
  <mergeCells count="12">
    <mergeCell ref="A15:B15"/>
    <mergeCell ref="A1:H1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7:B7"/>
  </mergeCells>
  <pageMargins left="0.7" right="0.7" top="0.75" bottom="0.75" header="0.3" footer="0.3"/>
  <pageSetup scale="82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K46"/>
  <sheetViews>
    <sheetView zoomScale="120" zoomScaleNormal="120" workbookViewId="0">
      <selection sqref="A1:H1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6" width="13.6640625" style="18" hidden="1" customWidth="1"/>
    <col min="7" max="7" width="13.6640625" style="18" customWidth="1"/>
    <col min="8" max="8" width="51.33203125" style="1" customWidth="1"/>
    <col min="9" max="10" width="9.109375" style="1"/>
    <col min="11" max="11" width="11.33203125" style="59" customWidth="1"/>
    <col min="12" max="16384" width="9.109375" style="1"/>
  </cols>
  <sheetData>
    <row r="1" spans="1:11" ht="24.75" customHeight="1" x14ac:dyDescent="0.25">
      <c r="A1" s="71" t="s">
        <v>14</v>
      </c>
      <c r="B1" s="72"/>
      <c r="C1" s="72"/>
      <c r="D1" s="72"/>
      <c r="E1" s="72"/>
      <c r="F1" s="72"/>
      <c r="G1" s="72"/>
      <c r="H1" s="72"/>
    </row>
    <row r="2" spans="1:11" s="2" customFormat="1" ht="33" customHeight="1" x14ac:dyDescent="0.25">
      <c r="A2" s="49" t="s">
        <v>30</v>
      </c>
      <c r="B2" s="53">
        <v>662026</v>
      </c>
      <c r="C2" s="51" t="s">
        <v>114</v>
      </c>
      <c r="D2" s="51" t="s">
        <v>168</v>
      </c>
      <c r="E2" s="51" t="s">
        <v>169</v>
      </c>
      <c r="F2" s="51" t="s">
        <v>170</v>
      </c>
      <c r="G2" s="51" t="s">
        <v>171</v>
      </c>
      <c r="H2" s="52" t="s">
        <v>0</v>
      </c>
      <c r="K2" s="60"/>
    </row>
    <row r="3" spans="1:11" s="7" customFormat="1" ht="7.5" customHeight="1" x14ac:dyDescent="0.25">
      <c r="A3" s="3"/>
      <c r="B3" s="4"/>
      <c r="C3" s="5"/>
      <c r="D3" s="5"/>
      <c r="E3" s="5"/>
      <c r="F3" s="5"/>
      <c r="G3" s="5"/>
      <c r="H3" s="6"/>
      <c r="K3" s="61"/>
    </row>
    <row r="4" spans="1:11" s="9" customFormat="1" ht="13.5" customHeight="1" x14ac:dyDescent="0.25">
      <c r="A4" s="45"/>
      <c r="B4" s="46"/>
      <c r="C4" s="47"/>
      <c r="D4" s="47"/>
      <c r="E4" s="47"/>
      <c r="F4" s="48"/>
      <c r="G4" s="48"/>
      <c r="H4" s="8" t="s">
        <v>3</v>
      </c>
      <c r="K4" s="62"/>
    </row>
    <row r="5" spans="1:11" s="11" customFormat="1" ht="25.2" customHeight="1" x14ac:dyDescent="0.25">
      <c r="A5" s="70" t="s">
        <v>65</v>
      </c>
      <c r="B5" s="70"/>
      <c r="C5" s="29">
        <f>15925+4829+475+2301+1340+5500+271+635</f>
        <v>31276</v>
      </c>
      <c r="D5" s="29"/>
      <c r="E5" s="29"/>
      <c r="F5" s="29"/>
      <c r="G5" s="58">
        <v>0</v>
      </c>
      <c r="H5" s="10" t="s">
        <v>149</v>
      </c>
      <c r="I5" s="82"/>
      <c r="J5" s="82"/>
      <c r="K5" s="82"/>
    </row>
    <row r="6" spans="1:11" s="9" customFormat="1" ht="25.2" customHeight="1" x14ac:dyDescent="0.25">
      <c r="A6" s="70" t="s">
        <v>70</v>
      </c>
      <c r="B6" s="70"/>
      <c r="C6" s="29">
        <v>2000</v>
      </c>
      <c r="D6" s="29"/>
      <c r="E6" s="29"/>
      <c r="F6" s="29"/>
      <c r="G6" s="58">
        <v>3000</v>
      </c>
      <c r="H6" s="10" t="s">
        <v>74</v>
      </c>
    </row>
    <row r="7" spans="1:11" s="9" customFormat="1" ht="25.2" customHeight="1" x14ac:dyDescent="0.25">
      <c r="A7" s="70" t="s">
        <v>71</v>
      </c>
      <c r="B7" s="70"/>
      <c r="C7" s="29">
        <v>14500</v>
      </c>
      <c r="D7" s="29"/>
      <c r="E7" s="29"/>
      <c r="F7" s="29"/>
      <c r="G7" s="58">
        <v>5000</v>
      </c>
      <c r="H7" s="10" t="s">
        <v>75</v>
      </c>
      <c r="K7" s="62"/>
    </row>
    <row r="8" spans="1:11" s="9" customFormat="1" ht="25.2" customHeight="1" x14ac:dyDescent="0.25">
      <c r="A8" s="70" t="s">
        <v>66</v>
      </c>
      <c r="B8" s="70"/>
      <c r="C8" s="29">
        <v>3780</v>
      </c>
      <c r="D8" s="29"/>
      <c r="E8" s="29"/>
      <c r="F8" s="29"/>
      <c r="G8" s="58">
        <v>5000</v>
      </c>
      <c r="H8" s="10" t="s">
        <v>72</v>
      </c>
      <c r="K8" s="62"/>
    </row>
    <row r="9" spans="1:11" s="9" customFormat="1" ht="25.2" customHeight="1" x14ac:dyDescent="0.25">
      <c r="A9" s="70" t="s">
        <v>68</v>
      </c>
      <c r="B9" s="70"/>
      <c r="C9" s="29">
        <f>3932+319+1043+590+246+955+1777+536+1254+7187+1110+369+1123+405+1139+1082+369+1139+354+1426</f>
        <v>26355</v>
      </c>
      <c r="D9" s="29"/>
      <c r="E9" s="29"/>
      <c r="F9" s="29"/>
      <c r="G9" s="58">
        <v>20000</v>
      </c>
      <c r="H9" s="10" t="s">
        <v>69</v>
      </c>
      <c r="K9" s="62"/>
    </row>
    <row r="10" spans="1:11" s="9" customFormat="1" ht="25.2" customHeight="1" x14ac:dyDescent="0.25">
      <c r="A10" s="70" t="s">
        <v>73</v>
      </c>
      <c r="B10" s="70"/>
      <c r="C10" s="29">
        <v>0</v>
      </c>
      <c r="D10" s="29"/>
      <c r="E10" s="29"/>
      <c r="F10" s="29"/>
      <c r="G10" s="58">
        <v>0</v>
      </c>
      <c r="H10" s="10"/>
      <c r="K10" s="62"/>
    </row>
    <row r="11" spans="1:11" s="9" customFormat="1" ht="25.2" customHeight="1" x14ac:dyDescent="0.25">
      <c r="A11" s="70" t="s">
        <v>67</v>
      </c>
      <c r="B11" s="70"/>
      <c r="C11" s="29">
        <v>1000</v>
      </c>
      <c r="D11" s="29"/>
      <c r="E11" s="29"/>
      <c r="F11" s="29"/>
      <c r="G11" s="58">
        <v>1000</v>
      </c>
      <c r="H11" s="10"/>
      <c r="K11" s="62"/>
    </row>
    <row r="12" spans="1:11" s="9" customFormat="1" ht="25.2" customHeight="1" x14ac:dyDescent="0.25">
      <c r="A12" s="70" t="s">
        <v>96</v>
      </c>
      <c r="B12" s="70"/>
      <c r="C12" s="29">
        <v>0</v>
      </c>
      <c r="D12" s="29"/>
      <c r="E12" s="29"/>
      <c r="F12" s="29"/>
      <c r="G12" s="58">
        <v>0</v>
      </c>
      <c r="H12" s="10"/>
      <c r="K12" s="62"/>
    </row>
    <row r="13" spans="1:11" s="9" customFormat="1" ht="25.2" customHeight="1" x14ac:dyDescent="0.25">
      <c r="A13" s="70" t="s">
        <v>150</v>
      </c>
      <c r="B13" s="70"/>
      <c r="C13" s="29">
        <f>9760+11144+750</f>
        <v>21654</v>
      </c>
      <c r="D13" s="29"/>
      <c r="E13" s="29"/>
      <c r="F13" s="29"/>
      <c r="G13" s="58">
        <v>0</v>
      </c>
      <c r="H13" s="40" t="s">
        <v>153</v>
      </c>
      <c r="K13" s="62"/>
    </row>
    <row r="14" spans="1:11" s="9" customFormat="1" ht="25.2" customHeight="1" x14ac:dyDescent="0.25">
      <c r="A14" s="70" t="s">
        <v>162</v>
      </c>
      <c r="B14" s="70"/>
      <c r="C14" s="29">
        <v>11808</v>
      </c>
      <c r="G14" s="58">
        <v>0</v>
      </c>
      <c r="H14" s="40"/>
      <c r="K14" s="62"/>
    </row>
    <row r="15" spans="1:11" s="9" customFormat="1" ht="25.2" customHeight="1" x14ac:dyDescent="0.25">
      <c r="A15" s="70" t="s">
        <v>134</v>
      </c>
      <c r="B15" s="70"/>
      <c r="C15" s="29">
        <v>6381</v>
      </c>
      <c r="G15" s="58">
        <v>0</v>
      </c>
      <c r="H15" s="40"/>
      <c r="K15" s="62"/>
    </row>
    <row r="16" spans="1:11" s="9" customFormat="1" ht="28.95" customHeight="1" x14ac:dyDescent="0.25">
      <c r="A16" s="70" t="s">
        <v>243</v>
      </c>
      <c r="B16" s="70"/>
      <c r="C16" s="29"/>
      <c r="G16" s="58">
        <v>10000</v>
      </c>
      <c r="H16" s="40"/>
      <c r="K16" s="62"/>
    </row>
    <row r="17" spans="1:11" s="9" customFormat="1" ht="25.2" customHeight="1" x14ac:dyDescent="0.25">
      <c r="A17" s="70" t="s">
        <v>244</v>
      </c>
      <c r="B17" s="70"/>
      <c r="C17" s="29"/>
      <c r="G17" s="58">
        <v>2000</v>
      </c>
      <c r="H17" s="40" t="s">
        <v>63</v>
      </c>
      <c r="K17" s="62"/>
    </row>
    <row r="18" spans="1:11" s="9" customFormat="1" ht="25.2" customHeight="1" x14ac:dyDescent="0.25">
      <c r="A18" s="70" t="s">
        <v>110</v>
      </c>
      <c r="B18" s="70"/>
      <c r="C18" s="29">
        <v>75400</v>
      </c>
      <c r="D18" s="29"/>
      <c r="E18" s="29"/>
      <c r="F18" s="29"/>
      <c r="G18" s="58">
        <f>76000*0.2</f>
        <v>15200</v>
      </c>
      <c r="H18" s="40" t="s">
        <v>152</v>
      </c>
      <c r="K18" s="62"/>
    </row>
    <row r="19" spans="1:11" s="9" customFormat="1" ht="25.2" customHeight="1" x14ac:dyDescent="0.25">
      <c r="A19" s="70"/>
      <c r="B19" s="70"/>
      <c r="C19" s="29"/>
      <c r="D19" s="14"/>
      <c r="E19" s="14"/>
      <c r="F19" s="15"/>
      <c r="G19" s="58"/>
      <c r="H19" s="40"/>
      <c r="K19" s="62"/>
    </row>
    <row r="20" spans="1:11" s="2" customFormat="1" ht="13.5" customHeight="1" x14ac:dyDescent="0.25">
      <c r="A20" s="54" t="s">
        <v>21</v>
      </c>
      <c r="B20" s="55"/>
      <c r="C20" s="56">
        <f>SUM(C5:C19)</f>
        <v>194154</v>
      </c>
      <c r="D20" s="56">
        <f>SUM(D5:D19)</f>
        <v>0</v>
      </c>
      <c r="E20" s="56">
        <f>SUM(E5:E19)</f>
        <v>0</v>
      </c>
      <c r="F20" s="56">
        <f>SUM(F5:F19)</f>
        <v>0</v>
      </c>
      <c r="G20" s="56">
        <f>SUM(G5:G19)</f>
        <v>61200</v>
      </c>
      <c r="H20" s="23"/>
      <c r="K20" s="60"/>
    </row>
    <row r="21" spans="1:11" s="7" customFormat="1" ht="7.5" customHeight="1" x14ac:dyDescent="0.25">
      <c r="A21" s="12"/>
      <c r="B21" s="13"/>
      <c r="C21" s="14"/>
      <c r="D21" s="18"/>
      <c r="E21" s="18"/>
      <c r="F21" s="18"/>
      <c r="G21" s="18"/>
      <c r="H21" s="16"/>
      <c r="K21" s="61"/>
    </row>
    <row r="24" spans="1:11" x14ac:dyDescent="0.25">
      <c r="A24" s="19"/>
    </row>
    <row r="42" spans="3:7" x14ac:dyDescent="0.25">
      <c r="C42" s="35"/>
    </row>
    <row r="46" spans="3:7" x14ac:dyDescent="0.25">
      <c r="D46" s="35"/>
      <c r="E46" s="35"/>
      <c r="F46" s="35"/>
      <c r="G46" s="35"/>
    </row>
  </sheetData>
  <mergeCells count="17">
    <mergeCell ref="A1:H1"/>
    <mergeCell ref="A5:B5"/>
    <mergeCell ref="A6:B6"/>
    <mergeCell ref="A7:B7"/>
    <mergeCell ref="A8:B8"/>
    <mergeCell ref="A18:B18"/>
    <mergeCell ref="A13:B13"/>
    <mergeCell ref="A14:B14"/>
    <mergeCell ref="A19:B19"/>
    <mergeCell ref="I5:K5"/>
    <mergeCell ref="A9:B9"/>
    <mergeCell ref="A12:B12"/>
    <mergeCell ref="A10:B10"/>
    <mergeCell ref="A11:B11"/>
    <mergeCell ref="A15:B15"/>
    <mergeCell ref="A16:B16"/>
    <mergeCell ref="A17:B17"/>
  </mergeCells>
  <printOptions horizontalCentered="1"/>
  <pageMargins left="0.45" right="0.45" top="0.5" bottom="0.5" header="0.3" footer="0.3"/>
  <pageSetup scale="7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K45"/>
  <sheetViews>
    <sheetView zoomScale="120" zoomScaleNormal="120" workbookViewId="0">
      <selection activeCell="H12" sqref="H12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6" width="13.6640625" style="18" hidden="1" customWidth="1"/>
    <col min="7" max="7" width="13.6640625" style="18" customWidth="1"/>
    <col min="8" max="8" width="51.33203125" style="1" customWidth="1"/>
    <col min="9" max="10" width="9.109375" style="1"/>
    <col min="11" max="11" width="11.33203125" style="59" customWidth="1"/>
    <col min="12" max="16384" width="9.109375" style="1"/>
  </cols>
  <sheetData>
    <row r="1" spans="1:11" ht="24.75" customHeight="1" x14ac:dyDescent="0.25">
      <c r="A1" s="71" t="s">
        <v>14</v>
      </c>
      <c r="B1" s="72"/>
      <c r="C1" s="72"/>
      <c r="D1" s="72"/>
      <c r="E1" s="72"/>
      <c r="F1" s="72"/>
      <c r="G1" s="72"/>
      <c r="H1" s="72"/>
    </row>
    <row r="2" spans="1:11" s="2" customFormat="1" ht="33" customHeight="1" x14ac:dyDescent="0.25">
      <c r="A2" s="49" t="s">
        <v>154</v>
      </c>
      <c r="B2" s="53">
        <v>662027</v>
      </c>
      <c r="C2" s="51" t="s">
        <v>114</v>
      </c>
      <c r="D2" s="51" t="s">
        <v>168</v>
      </c>
      <c r="E2" s="51" t="s">
        <v>169</v>
      </c>
      <c r="F2" s="51" t="s">
        <v>170</v>
      </c>
      <c r="G2" s="51" t="s">
        <v>171</v>
      </c>
      <c r="H2" s="52" t="s">
        <v>0</v>
      </c>
      <c r="K2" s="60"/>
    </row>
    <row r="3" spans="1:11" s="7" customFormat="1" ht="7.5" customHeight="1" x14ac:dyDescent="0.25">
      <c r="A3" s="3"/>
      <c r="B3" s="4"/>
      <c r="C3" s="5"/>
      <c r="D3" s="5"/>
      <c r="E3" s="5"/>
      <c r="F3" s="5"/>
      <c r="G3" s="5"/>
      <c r="H3" s="6"/>
      <c r="K3" s="61"/>
    </row>
    <row r="4" spans="1:11" s="9" customFormat="1" ht="13.5" customHeight="1" x14ac:dyDescent="0.25">
      <c r="A4" s="45"/>
      <c r="B4" s="46"/>
      <c r="C4" s="47"/>
      <c r="D4" s="47"/>
      <c r="E4" s="47"/>
      <c r="F4" s="48"/>
      <c r="G4" s="48"/>
      <c r="H4" s="63"/>
      <c r="K4" s="62"/>
    </row>
    <row r="5" spans="1:11" s="11" customFormat="1" ht="25.2" customHeight="1" x14ac:dyDescent="0.25">
      <c r="A5" s="70" t="s">
        <v>148</v>
      </c>
      <c r="B5" s="70"/>
      <c r="C5" s="29">
        <v>0</v>
      </c>
      <c r="D5" s="29"/>
      <c r="E5" s="29"/>
      <c r="F5" s="29"/>
      <c r="G5" s="58">
        <v>1000</v>
      </c>
      <c r="H5" s="40"/>
      <c r="I5" s="82"/>
      <c r="J5" s="82"/>
      <c r="K5" s="82"/>
    </row>
    <row r="6" spans="1:11" s="9" customFormat="1" ht="25.2" customHeight="1" x14ac:dyDescent="0.25">
      <c r="A6" s="70"/>
      <c r="B6" s="70"/>
      <c r="C6" s="29"/>
      <c r="D6" s="29"/>
      <c r="E6" s="29"/>
      <c r="F6" s="29"/>
      <c r="G6" s="58"/>
      <c r="H6" s="40"/>
    </row>
    <row r="7" spans="1:11" s="9" customFormat="1" ht="25.2" customHeight="1" x14ac:dyDescent="0.25">
      <c r="A7" s="81" t="s">
        <v>235</v>
      </c>
      <c r="B7" s="81"/>
      <c r="C7" s="29"/>
      <c r="D7" s="29"/>
      <c r="E7" s="29"/>
      <c r="F7" s="29"/>
      <c r="G7" s="58"/>
      <c r="H7" s="40"/>
      <c r="K7" s="62"/>
    </row>
    <row r="8" spans="1:11" s="9" customFormat="1" ht="25.2" customHeight="1" x14ac:dyDescent="0.25">
      <c r="A8" s="81" t="s">
        <v>236</v>
      </c>
      <c r="B8" s="81"/>
      <c r="C8" s="29"/>
      <c r="D8" s="29"/>
      <c r="E8" s="29"/>
      <c r="F8" s="29"/>
      <c r="G8" s="58"/>
      <c r="H8" s="40"/>
      <c r="K8" s="62"/>
    </row>
    <row r="9" spans="1:11" s="9" customFormat="1" ht="25.2" customHeight="1" x14ac:dyDescent="0.25">
      <c r="A9" s="81" t="s">
        <v>237</v>
      </c>
      <c r="B9" s="81"/>
      <c r="C9" s="29"/>
      <c r="D9" s="29"/>
      <c r="E9" s="29"/>
      <c r="F9" s="29"/>
      <c r="G9" s="58"/>
      <c r="H9" s="40"/>
      <c r="K9" s="62"/>
    </row>
    <row r="10" spans="1:11" s="9" customFormat="1" ht="25.2" customHeight="1" x14ac:dyDescent="0.25">
      <c r="A10" s="81" t="s">
        <v>238</v>
      </c>
      <c r="B10" s="81"/>
      <c r="C10" s="29"/>
      <c r="D10" s="29"/>
      <c r="E10" s="29"/>
      <c r="F10" s="29"/>
      <c r="G10" s="58"/>
      <c r="H10" s="40"/>
      <c r="K10" s="62"/>
    </row>
    <row r="11" spans="1:11" s="9" customFormat="1" ht="25.2" customHeight="1" x14ac:dyDescent="0.25">
      <c r="A11" s="81" t="s">
        <v>117</v>
      </c>
      <c r="B11" s="81"/>
      <c r="C11" s="29"/>
      <c r="D11" s="29"/>
      <c r="E11" s="29"/>
      <c r="F11" s="29"/>
      <c r="G11" s="58"/>
      <c r="H11" s="40"/>
      <c r="K11" s="62"/>
    </row>
    <row r="12" spans="1:11" s="9" customFormat="1" ht="25.2" customHeight="1" x14ac:dyDescent="0.25">
      <c r="A12" s="81" t="s">
        <v>239</v>
      </c>
      <c r="B12" s="81"/>
      <c r="C12" s="29"/>
      <c r="D12" s="29"/>
      <c r="E12" s="29"/>
      <c r="F12" s="29"/>
      <c r="G12" s="58"/>
      <c r="H12" s="40"/>
      <c r="K12" s="62"/>
    </row>
    <row r="13" spans="1:11" s="9" customFormat="1" ht="25.2" customHeight="1" x14ac:dyDescent="0.25">
      <c r="A13" s="70"/>
      <c r="B13" s="70"/>
      <c r="C13" s="29"/>
      <c r="D13" s="29"/>
      <c r="E13" s="29"/>
      <c r="F13" s="29"/>
      <c r="G13" s="58"/>
      <c r="H13" s="40"/>
      <c r="K13" s="62"/>
    </row>
    <row r="14" spans="1:11" s="9" customFormat="1" ht="25.2" customHeight="1" x14ac:dyDescent="0.25">
      <c r="A14" s="70"/>
      <c r="B14" s="70"/>
      <c r="C14" s="29"/>
      <c r="D14" s="29"/>
      <c r="E14" s="29"/>
      <c r="F14" s="29"/>
      <c r="G14" s="58"/>
      <c r="H14" s="40"/>
      <c r="K14" s="62"/>
    </row>
    <row r="15" spans="1:11" s="9" customFormat="1" ht="25.2" customHeight="1" x14ac:dyDescent="0.25">
      <c r="A15" s="70"/>
      <c r="B15" s="70"/>
      <c r="C15" s="29"/>
      <c r="D15" s="29"/>
      <c r="E15" s="29"/>
      <c r="F15" s="29"/>
      <c r="G15" s="58"/>
      <c r="H15" s="40"/>
      <c r="K15" s="62"/>
    </row>
    <row r="16" spans="1:11" s="9" customFormat="1" ht="25.2" customHeight="1" x14ac:dyDescent="0.25">
      <c r="A16" s="70"/>
      <c r="B16" s="70"/>
      <c r="C16" s="29"/>
      <c r="G16" s="58"/>
      <c r="H16" s="40"/>
      <c r="K16" s="62"/>
    </row>
    <row r="17" spans="1:11" s="2" customFormat="1" ht="13.5" customHeight="1" x14ac:dyDescent="0.25">
      <c r="A17" s="54" t="s">
        <v>21</v>
      </c>
      <c r="B17" s="55"/>
      <c r="C17" s="56">
        <f>SUM(C5:C16)</f>
        <v>0</v>
      </c>
      <c r="D17" s="56">
        <f>SUM(D5:D15)</f>
        <v>0</v>
      </c>
      <c r="E17" s="56">
        <f>SUM(E5:E15)</f>
        <v>0</v>
      </c>
      <c r="F17" s="57">
        <f>SUM(F5:F15)</f>
        <v>0</v>
      </c>
      <c r="G17" s="57">
        <f>SUM(G5:G15)</f>
        <v>1000</v>
      </c>
      <c r="H17" s="23"/>
      <c r="K17" s="60"/>
    </row>
    <row r="18" spans="1:11" s="7" customFormat="1" ht="7.5" customHeight="1" x14ac:dyDescent="0.25">
      <c r="A18" s="12"/>
      <c r="B18" s="13"/>
      <c r="C18" s="14"/>
      <c r="D18" s="18"/>
      <c r="E18" s="18"/>
      <c r="F18" s="18"/>
      <c r="G18" s="18"/>
      <c r="H18" s="16"/>
      <c r="K18" s="61"/>
    </row>
    <row r="21" spans="1:11" x14ac:dyDescent="0.25">
      <c r="A21" s="65"/>
    </row>
    <row r="39" spans="3:7" x14ac:dyDescent="0.25">
      <c r="C39" s="35"/>
    </row>
    <row r="45" spans="3:7" x14ac:dyDescent="0.25">
      <c r="D45" s="35"/>
      <c r="E45" s="35"/>
      <c r="F45" s="35"/>
      <c r="G45" s="35"/>
    </row>
  </sheetData>
  <mergeCells count="14">
    <mergeCell ref="A15:B15"/>
    <mergeCell ref="A16:B16"/>
    <mergeCell ref="A5:B5"/>
    <mergeCell ref="A9:B9"/>
    <mergeCell ref="A10:B10"/>
    <mergeCell ref="A11:B11"/>
    <mergeCell ref="A12:B12"/>
    <mergeCell ref="A13:B13"/>
    <mergeCell ref="A14:B14"/>
    <mergeCell ref="A1:H1"/>
    <mergeCell ref="I5:K5"/>
    <mergeCell ref="A6:B6"/>
    <mergeCell ref="A7:B7"/>
    <mergeCell ref="A8:B8"/>
  </mergeCells>
  <printOptions horizontalCentered="1"/>
  <pageMargins left="0.45" right="0.45" top="0.5" bottom="0.5" header="0.3" footer="0.3"/>
  <pageSetup scale="7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L45"/>
  <sheetViews>
    <sheetView zoomScale="120" zoomScaleNormal="120" workbookViewId="0">
      <selection activeCell="H10" sqref="H10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7" width="13.6640625" style="18" customWidth="1"/>
    <col min="8" max="8" width="51.33203125" style="1" customWidth="1"/>
    <col min="9" max="16384" width="9.109375" style="1"/>
  </cols>
  <sheetData>
    <row r="1" spans="1:12" ht="24.75" customHeight="1" x14ac:dyDescent="0.25">
      <c r="A1" s="71" t="s">
        <v>14</v>
      </c>
      <c r="B1" s="72"/>
      <c r="C1" s="72"/>
      <c r="D1" s="72"/>
      <c r="E1" s="72"/>
      <c r="F1" s="72"/>
      <c r="G1" s="72"/>
      <c r="H1" s="72"/>
    </row>
    <row r="2" spans="1:12" s="2" customFormat="1" ht="53.1" customHeight="1" x14ac:dyDescent="0.25">
      <c r="A2" s="49" t="s">
        <v>133</v>
      </c>
      <c r="B2" s="53">
        <v>662026</v>
      </c>
      <c r="C2" s="51" t="s">
        <v>114</v>
      </c>
      <c r="D2" s="51" t="s">
        <v>168</v>
      </c>
      <c r="E2" s="51" t="s">
        <v>169</v>
      </c>
      <c r="F2" s="51" t="s">
        <v>170</v>
      </c>
      <c r="G2" s="51" t="s">
        <v>171</v>
      </c>
      <c r="H2" s="52" t="s">
        <v>0</v>
      </c>
    </row>
    <row r="3" spans="1:12" s="7" customFormat="1" ht="7.5" customHeight="1" x14ac:dyDescent="0.25">
      <c r="A3" s="3"/>
      <c r="B3" s="4"/>
      <c r="C3" s="5"/>
      <c r="D3" s="5"/>
      <c r="E3" s="5"/>
      <c r="F3" s="5"/>
      <c r="G3" s="5"/>
      <c r="H3" s="6"/>
    </row>
    <row r="4" spans="1:12" s="9" customFormat="1" ht="13.5" customHeight="1" x14ac:dyDescent="0.25">
      <c r="A4" s="45"/>
      <c r="B4" s="46"/>
      <c r="C4" s="47"/>
      <c r="D4" s="47"/>
      <c r="E4" s="47"/>
      <c r="F4" s="48"/>
      <c r="G4" s="48"/>
      <c r="H4" s="63" t="s">
        <v>234</v>
      </c>
    </row>
    <row r="5" spans="1:12" s="11" customFormat="1" ht="25.2" customHeight="1" x14ac:dyDescent="0.25">
      <c r="A5" s="70" t="s">
        <v>110</v>
      </c>
      <c r="B5" s="70"/>
      <c r="C5" s="29">
        <v>75400</v>
      </c>
      <c r="D5" s="29"/>
      <c r="E5" s="29"/>
      <c r="F5" s="29"/>
      <c r="G5" s="58">
        <f>76000*0.2</f>
        <v>15200</v>
      </c>
      <c r="H5" s="40" t="s">
        <v>241</v>
      </c>
      <c r="I5" s="64"/>
      <c r="J5" s="64"/>
      <c r="K5" s="64"/>
      <c r="L5" s="64"/>
    </row>
    <row r="6" spans="1:12" s="9" customFormat="1" ht="25.2" customHeight="1" x14ac:dyDescent="0.25">
      <c r="A6" s="70" t="s">
        <v>111</v>
      </c>
      <c r="B6" s="70"/>
      <c r="C6" s="29">
        <v>0</v>
      </c>
      <c r="D6" s="29"/>
      <c r="E6" s="29"/>
      <c r="F6" s="29"/>
      <c r="G6" s="58"/>
      <c r="H6" s="40" t="s">
        <v>112</v>
      </c>
    </row>
    <row r="7" spans="1:12" s="9" customFormat="1" ht="25.2" customHeight="1" x14ac:dyDescent="0.25">
      <c r="A7" s="70"/>
      <c r="B7" s="70"/>
      <c r="C7" s="29"/>
      <c r="D7" s="29"/>
      <c r="E7" s="29"/>
      <c r="F7" s="29"/>
      <c r="G7" s="58"/>
      <c r="H7" s="40"/>
    </row>
    <row r="8" spans="1:12" s="9" customFormat="1" ht="25.2" customHeight="1" x14ac:dyDescent="0.25">
      <c r="A8" s="70"/>
      <c r="B8" s="70"/>
      <c r="C8" s="29"/>
      <c r="D8" s="29"/>
      <c r="E8" s="29"/>
      <c r="F8" s="29"/>
      <c r="G8" s="58"/>
      <c r="H8" s="40"/>
    </row>
    <row r="9" spans="1:12" s="9" customFormat="1" ht="25.2" customHeight="1" x14ac:dyDescent="0.25">
      <c r="A9" s="70"/>
      <c r="B9" s="70"/>
      <c r="C9" s="29"/>
      <c r="D9" s="29"/>
      <c r="E9" s="29"/>
      <c r="F9" s="29"/>
      <c r="G9" s="58"/>
      <c r="H9" s="40" t="s">
        <v>240</v>
      </c>
    </row>
    <row r="10" spans="1:12" s="9" customFormat="1" ht="25.2" customHeight="1" x14ac:dyDescent="0.25">
      <c r="A10" s="70"/>
      <c r="B10" s="70"/>
      <c r="C10" s="29"/>
      <c r="D10" s="29"/>
      <c r="E10" s="29"/>
      <c r="F10" s="29"/>
      <c r="G10" s="58"/>
      <c r="H10" s="40" t="s">
        <v>152</v>
      </c>
    </row>
    <row r="11" spans="1:12" s="9" customFormat="1" ht="25.2" customHeight="1" x14ac:dyDescent="0.25">
      <c r="A11" s="70"/>
      <c r="B11" s="70"/>
      <c r="C11" s="29"/>
      <c r="D11" s="29"/>
      <c r="E11" s="29"/>
      <c r="F11" s="29"/>
      <c r="G11" s="58"/>
      <c r="H11" s="40" t="s">
        <v>151</v>
      </c>
    </row>
    <row r="12" spans="1:12" s="9" customFormat="1" ht="25.2" customHeight="1" x14ac:dyDescent="0.25">
      <c r="A12" s="70"/>
      <c r="B12" s="70"/>
      <c r="C12" s="29"/>
      <c r="D12" s="29"/>
      <c r="E12" s="29"/>
      <c r="F12" s="29"/>
      <c r="G12" s="58"/>
      <c r="H12" s="40"/>
    </row>
    <row r="13" spans="1:12" s="9" customFormat="1" ht="25.2" customHeight="1" x14ac:dyDescent="0.25">
      <c r="A13" s="70"/>
      <c r="B13" s="70"/>
      <c r="C13" s="29"/>
      <c r="D13" s="29"/>
      <c r="E13" s="29"/>
      <c r="F13" s="29"/>
      <c r="G13" s="58"/>
      <c r="H13" s="40"/>
    </row>
    <row r="14" spans="1:12" s="9" customFormat="1" ht="25.2" customHeight="1" x14ac:dyDescent="0.25">
      <c r="A14" s="70"/>
      <c r="B14" s="70"/>
      <c r="C14" s="29"/>
      <c r="D14" s="29"/>
      <c r="E14" s="29"/>
      <c r="F14" s="29"/>
      <c r="G14" s="58"/>
      <c r="H14" s="40"/>
    </row>
    <row r="15" spans="1:12" s="9" customFormat="1" ht="25.2" customHeight="1" x14ac:dyDescent="0.25">
      <c r="A15" s="70"/>
      <c r="B15" s="70"/>
      <c r="C15" s="29"/>
      <c r="D15" s="29"/>
      <c r="E15" s="29"/>
      <c r="F15" s="29"/>
      <c r="G15" s="58"/>
      <c r="H15" s="40"/>
    </row>
    <row r="16" spans="1:12" s="2" customFormat="1" ht="13.5" customHeight="1" x14ac:dyDescent="0.25">
      <c r="A16" s="54" t="s">
        <v>21</v>
      </c>
      <c r="B16" s="55"/>
      <c r="C16" s="56">
        <f>SUM(C5:C15)</f>
        <v>75400</v>
      </c>
      <c r="D16" s="56">
        <f>SUM(D5:D15)</f>
        <v>0</v>
      </c>
      <c r="E16" s="56">
        <f>SUM(E5:E15)</f>
        <v>0</v>
      </c>
      <c r="F16" s="57">
        <f>SUM(F5:F15)</f>
        <v>0</v>
      </c>
      <c r="G16" s="57">
        <f>SUM(G5:G15)</f>
        <v>15200</v>
      </c>
      <c r="H16" s="23"/>
    </row>
    <row r="17" spans="1:8" s="7" customFormat="1" ht="7.5" customHeight="1" x14ac:dyDescent="0.25">
      <c r="A17" s="12"/>
      <c r="B17" s="13"/>
      <c r="C17" s="14"/>
      <c r="D17" s="14"/>
      <c r="E17" s="14"/>
      <c r="F17" s="15"/>
      <c r="G17" s="15"/>
      <c r="H17" s="16"/>
    </row>
    <row r="20" spans="1:8" x14ac:dyDescent="0.25">
      <c r="A20" s="43"/>
    </row>
    <row r="38" spans="3:7" x14ac:dyDescent="0.25">
      <c r="C38" s="35"/>
    </row>
    <row r="45" spans="3:7" x14ac:dyDescent="0.25">
      <c r="D45" s="35"/>
      <c r="E45" s="35"/>
      <c r="F45" s="35"/>
      <c r="G45" s="35"/>
    </row>
  </sheetData>
  <mergeCells count="12">
    <mergeCell ref="A9:B9"/>
    <mergeCell ref="A1:H1"/>
    <mergeCell ref="A5:B5"/>
    <mergeCell ref="A6:B6"/>
    <mergeCell ref="A7:B7"/>
    <mergeCell ref="A8:B8"/>
    <mergeCell ref="A14:B14"/>
    <mergeCell ref="A15:B15"/>
    <mergeCell ref="A10:B10"/>
    <mergeCell ref="A11:B11"/>
    <mergeCell ref="A12:B12"/>
    <mergeCell ref="A13:B13"/>
  </mergeCells>
  <printOptions horizontalCentered="1"/>
  <pageMargins left="0.45" right="0.45" top="0.5" bottom="0.5" header="0.3" footer="0.3"/>
  <pageSetup scale="8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J45"/>
  <sheetViews>
    <sheetView zoomScale="110" zoomScaleNormal="110" workbookViewId="0">
      <selection activeCell="C2" sqref="C1:F1048576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6" width="13.6640625" style="18" hidden="1" customWidth="1"/>
    <col min="7" max="7" width="13.6640625" style="18" customWidth="1"/>
    <col min="8" max="8" width="51.33203125" style="1" customWidth="1"/>
    <col min="9" max="16384" width="9.109375" style="1"/>
  </cols>
  <sheetData>
    <row r="1" spans="1:10" ht="24.75" customHeight="1" x14ac:dyDescent="0.25">
      <c r="A1" s="71" t="s">
        <v>14</v>
      </c>
      <c r="B1" s="72"/>
      <c r="C1" s="72"/>
      <c r="D1" s="72"/>
      <c r="E1" s="72"/>
      <c r="F1" s="72"/>
      <c r="G1" s="72"/>
      <c r="H1" s="72"/>
    </row>
    <row r="2" spans="1:10" s="2" customFormat="1" ht="33" customHeight="1" x14ac:dyDescent="0.25">
      <c r="A2" s="49" t="s">
        <v>136</v>
      </c>
      <c r="B2" s="53"/>
      <c r="C2" s="51" t="s">
        <v>114</v>
      </c>
      <c r="D2" s="51" t="s">
        <v>168</v>
      </c>
      <c r="E2" s="51" t="s">
        <v>169</v>
      </c>
      <c r="F2" s="51" t="s">
        <v>170</v>
      </c>
      <c r="G2" s="51" t="s">
        <v>171</v>
      </c>
      <c r="H2" s="52" t="s">
        <v>0</v>
      </c>
    </row>
    <row r="3" spans="1:10" s="7" customFormat="1" ht="7.5" customHeight="1" x14ac:dyDescent="0.25">
      <c r="A3" s="3"/>
      <c r="B3" s="4"/>
      <c r="C3" s="5"/>
      <c r="D3" s="5"/>
      <c r="E3" s="5"/>
      <c r="F3" s="5"/>
      <c r="G3" s="5"/>
      <c r="H3" s="6"/>
    </row>
    <row r="4" spans="1:10" s="9" customFormat="1" ht="13.5" customHeight="1" x14ac:dyDescent="0.25">
      <c r="A4" s="45"/>
      <c r="B4" s="46"/>
      <c r="C4" s="47"/>
      <c r="D4" s="47"/>
      <c r="E4" s="47"/>
      <c r="F4" s="48"/>
      <c r="G4" s="48"/>
      <c r="H4" s="8" t="s">
        <v>3</v>
      </c>
    </row>
    <row r="5" spans="1:10" s="11" customFormat="1" ht="25.35" customHeight="1" x14ac:dyDescent="0.25">
      <c r="A5" s="83" t="s">
        <v>22</v>
      </c>
      <c r="B5" s="83"/>
      <c r="C5" s="29"/>
      <c r="D5" s="29"/>
      <c r="E5" s="29"/>
      <c r="F5" s="29"/>
      <c r="G5" s="58"/>
      <c r="H5" s="40"/>
    </row>
    <row r="6" spans="1:10" s="9" customFormat="1" ht="25.35" customHeight="1" x14ac:dyDescent="0.25">
      <c r="A6" s="70"/>
      <c r="B6" s="70"/>
      <c r="C6" s="29"/>
      <c r="D6" s="29"/>
      <c r="E6" s="29"/>
      <c r="F6" s="29"/>
      <c r="G6" s="58"/>
      <c r="H6" s="40"/>
      <c r="I6" s="11"/>
      <c r="J6" s="11"/>
    </row>
    <row r="7" spans="1:10" s="9" customFormat="1" ht="25.35" customHeight="1" x14ac:dyDescent="0.25">
      <c r="A7" s="70"/>
      <c r="B7" s="70"/>
      <c r="C7" s="29"/>
      <c r="D7" s="29"/>
      <c r="E7" s="29"/>
      <c r="F7" s="29"/>
      <c r="G7" s="58"/>
      <c r="H7" s="40"/>
    </row>
    <row r="8" spans="1:10" s="9" customFormat="1" ht="25.35" customHeight="1" x14ac:dyDescent="0.25">
      <c r="A8" s="70"/>
      <c r="B8" s="70"/>
      <c r="C8" s="29"/>
      <c r="D8" s="29"/>
      <c r="E8" s="29"/>
      <c r="F8" s="29"/>
      <c r="G8" s="58"/>
      <c r="H8" s="40"/>
    </row>
    <row r="9" spans="1:10" s="9" customFormat="1" ht="25.35" customHeight="1" x14ac:dyDescent="0.25">
      <c r="A9" s="70"/>
      <c r="B9" s="70"/>
      <c r="C9" s="29"/>
      <c r="D9" s="29"/>
      <c r="E9" s="29"/>
      <c r="F9" s="29"/>
      <c r="G9" s="58"/>
      <c r="H9" s="40"/>
    </row>
    <row r="10" spans="1:10" s="9" customFormat="1" ht="25.35" customHeight="1" x14ac:dyDescent="0.25">
      <c r="A10" s="70"/>
      <c r="B10" s="70"/>
      <c r="C10" s="29"/>
      <c r="D10" s="29"/>
      <c r="E10" s="29"/>
      <c r="F10" s="29"/>
      <c r="G10" s="58"/>
      <c r="H10" s="40"/>
    </row>
    <row r="11" spans="1:10" s="9" customFormat="1" ht="25.35" customHeight="1" x14ac:dyDescent="0.25">
      <c r="A11" s="70"/>
      <c r="B11" s="70"/>
      <c r="C11" s="29"/>
      <c r="D11" s="29"/>
      <c r="E11" s="29"/>
      <c r="F11" s="29"/>
      <c r="G11" s="58"/>
      <c r="H11" s="40"/>
    </row>
    <row r="12" spans="1:10" s="9" customFormat="1" ht="25.35" customHeight="1" x14ac:dyDescent="0.25">
      <c r="A12" s="42"/>
      <c r="B12" s="42"/>
      <c r="C12" s="29"/>
      <c r="D12" s="29"/>
      <c r="E12" s="29"/>
      <c r="F12" s="29"/>
      <c r="G12" s="58"/>
      <c r="H12" s="40"/>
    </row>
    <row r="13" spans="1:10" s="9" customFormat="1" ht="25.35" customHeight="1" x14ac:dyDescent="0.25">
      <c r="A13" s="70"/>
      <c r="B13" s="70"/>
      <c r="C13" s="29"/>
      <c r="D13" s="29"/>
      <c r="E13" s="29"/>
      <c r="F13" s="29"/>
      <c r="G13" s="58"/>
      <c r="H13" s="40"/>
    </row>
    <row r="14" spans="1:10" s="9" customFormat="1" ht="25.35" customHeight="1" x14ac:dyDescent="0.25">
      <c r="A14" s="70"/>
      <c r="B14" s="70"/>
      <c r="C14" s="29"/>
      <c r="D14" s="29"/>
      <c r="E14" s="29"/>
      <c r="F14" s="29"/>
      <c r="G14" s="58"/>
      <c r="H14" s="40"/>
    </row>
    <row r="15" spans="1:10" s="9" customFormat="1" ht="25.35" customHeight="1" x14ac:dyDescent="0.25">
      <c r="A15" s="70"/>
      <c r="B15" s="70"/>
      <c r="C15" s="29"/>
      <c r="D15" s="29"/>
      <c r="E15" s="29"/>
      <c r="F15" s="29"/>
      <c r="G15" s="58"/>
      <c r="H15" s="40"/>
    </row>
    <row r="16" spans="1:10" s="2" customFormat="1" ht="13.5" customHeight="1" x14ac:dyDescent="0.25">
      <c r="A16" s="54" t="s">
        <v>21</v>
      </c>
      <c r="B16" s="55"/>
      <c r="C16" s="56">
        <f>SUM(C5:C15)</f>
        <v>0</v>
      </c>
      <c r="D16" s="56">
        <f>SUM(D5:D15)</f>
        <v>0</v>
      </c>
      <c r="E16" s="56">
        <f>SUM(E5:E15)</f>
        <v>0</v>
      </c>
      <c r="F16" s="57">
        <f>SUM(F5:F15)</f>
        <v>0</v>
      </c>
      <c r="G16" s="57">
        <f>SUM(G5:G15)</f>
        <v>0</v>
      </c>
      <c r="H16" s="23"/>
    </row>
    <row r="17" spans="1:8" s="7" customFormat="1" ht="7.5" customHeight="1" x14ac:dyDescent="0.25">
      <c r="A17" s="12"/>
      <c r="B17" s="13"/>
      <c r="C17" s="14"/>
      <c r="D17" s="14"/>
      <c r="E17" s="14"/>
      <c r="F17" s="15"/>
      <c r="G17" s="15"/>
      <c r="H17" s="16"/>
    </row>
    <row r="20" spans="1:8" x14ac:dyDescent="0.25">
      <c r="A20" s="42"/>
    </row>
    <row r="45" spans="3:7" x14ac:dyDescent="0.25">
      <c r="C45" s="35"/>
      <c r="D45" s="35"/>
      <c r="E45" s="35"/>
      <c r="F45" s="35"/>
      <c r="G45" s="35"/>
    </row>
  </sheetData>
  <mergeCells count="11">
    <mergeCell ref="A10:B10"/>
    <mergeCell ref="A11:B11"/>
    <mergeCell ref="A13:B13"/>
    <mergeCell ref="A14:B14"/>
    <mergeCell ref="A15:B15"/>
    <mergeCell ref="A9:B9"/>
    <mergeCell ref="A1:H1"/>
    <mergeCell ref="A5:B5"/>
    <mergeCell ref="A6:B6"/>
    <mergeCell ref="A7:B7"/>
    <mergeCell ref="A8:B8"/>
  </mergeCells>
  <pageMargins left="0.7" right="0.7" top="0.75" bottom="0.75" header="0.3" footer="0.3"/>
  <pageSetup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5"/>
  <sheetViews>
    <sheetView zoomScale="110" zoomScaleNormal="110" workbookViewId="0">
      <selection activeCell="G17" sqref="G17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6" width="13.6640625" style="18" hidden="1" customWidth="1"/>
    <col min="7" max="7" width="13.6640625" style="18" customWidth="1"/>
    <col min="8" max="8" width="51.33203125" style="1" customWidth="1"/>
    <col min="9" max="16384" width="9.109375" style="1"/>
  </cols>
  <sheetData>
    <row r="1" spans="1:8" ht="24.75" customHeight="1" x14ac:dyDescent="0.25">
      <c r="A1" s="71" t="s">
        <v>14</v>
      </c>
      <c r="B1" s="72"/>
      <c r="C1" s="72"/>
      <c r="D1" s="72"/>
      <c r="E1" s="72"/>
      <c r="F1" s="72"/>
      <c r="G1" s="72"/>
      <c r="H1" s="72"/>
    </row>
    <row r="2" spans="1:8" s="2" customFormat="1" ht="33" customHeight="1" x14ac:dyDescent="0.25">
      <c r="A2" s="49" t="s">
        <v>117</v>
      </c>
      <c r="B2" s="53">
        <v>600001</v>
      </c>
      <c r="C2" s="51" t="s">
        <v>114</v>
      </c>
      <c r="D2" s="51" t="s">
        <v>168</v>
      </c>
      <c r="E2" s="51" t="s">
        <v>169</v>
      </c>
      <c r="F2" s="51" t="s">
        <v>170</v>
      </c>
      <c r="G2" s="51" t="s">
        <v>171</v>
      </c>
      <c r="H2" s="52" t="s">
        <v>0</v>
      </c>
    </row>
    <row r="3" spans="1:8" s="7" customFormat="1" ht="7.5" customHeight="1" x14ac:dyDescent="0.25">
      <c r="A3" s="3"/>
      <c r="B3" s="4"/>
      <c r="C3" s="5"/>
      <c r="D3" s="5"/>
      <c r="E3" s="5"/>
      <c r="F3" s="5"/>
      <c r="G3" s="5"/>
      <c r="H3" s="6"/>
    </row>
    <row r="4" spans="1:8" s="9" customFormat="1" ht="13.5" customHeight="1" x14ac:dyDescent="0.25">
      <c r="A4" s="45"/>
      <c r="B4" s="46"/>
      <c r="C4" s="47"/>
      <c r="D4" s="47"/>
      <c r="E4" s="47"/>
      <c r="F4" s="48"/>
      <c r="G4" s="48"/>
      <c r="H4" s="8" t="s">
        <v>3</v>
      </c>
    </row>
    <row r="5" spans="1:8" s="11" customFormat="1" ht="25.2" customHeight="1" x14ac:dyDescent="0.25">
      <c r="A5" s="73" t="s">
        <v>118</v>
      </c>
      <c r="B5" s="73"/>
      <c r="C5" s="29">
        <v>3033</v>
      </c>
      <c r="D5" s="29"/>
      <c r="E5" s="29"/>
      <c r="F5" s="29"/>
      <c r="G5" s="58">
        <v>4500</v>
      </c>
      <c r="H5" s="10"/>
    </row>
    <row r="6" spans="1:8" s="9" customFormat="1" ht="25.2" customHeight="1" x14ac:dyDescent="0.25">
      <c r="A6" s="70" t="s">
        <v>156</v>
      </c>
      <c r="B6" s="70"/>
      <c r="C6" s="29"/>
      <c r="D6" s="29"/>
      <c r="E6" s="29"/>
      <c r="F6" s="29"/>
      <c r="G6" s="58"/>
      <c r="H6" s="40"/>
    </row>
    <row r="7" spans="1:8" s="9" customFormat="1" ht="25.2" customHeight="1" x14ac:dyDescent="0.25">
      <c r="A7" s="70" t="s">
        <v>19</v>
      </c>
      <c r="B7" s="70"/>
      <c r="C7" s="29"/>
      <c r="D7" s="29"/>
      <c r="E7" s="29"/>
      <c r="F7" s="29"/>
      <c r="G7" s="58"/>
      <c r="H7" s="40"/>
    </row>
    <row r="8" spans="1:8" s="9" customFormat="1" ht="25.2" customHeight="1" x14ac:dyDescent="0.25">
      <c r="A8" s="70" t="s">
        <v>20</v>
      </c>
      <c r="B8" s="70"/>
      <c r="C8" s="29"/>
      <c r="D8" s="29"/>
      <c r="E8" s="29"/>
      <c r="F8" s="29"/>
      <c r="G8" s="58"/>
      <c r="H8" s="40" t="s">
        <v>84</v>
      </c>
    </row>
    <row r="9" spans="1:8" s="9" customFormat="1" ht="25.2" customHeight="1" x14ac:dyDescent="0.25">
      <c r="A9" s="70"/>
      <c r="B9" s="70"/>
      <c r="C9" s="29"/>
      <c r="D9" s="29"/>
      <c r="E9" s="29"/>
      <c r="F9" s="29"/>
      <c r="G9" s="58"/>
      <c r="H9" s="40"/>
    </row>
    <row r="10" spans="1:8" s="9" customFormat="1" ht="25.2" customHeight="1" x14ac:dyDescent="0.25">
      <c r="A10" s="70"/>
      <c r="B10" s="70"/>
      <c r="C10" s="29"/>
      <c r="D10" s="29"/>
      <c r="E10" s="29"/>
      <c r="F10" s="29"/>
      <c r="G10" s="58"/>
      <c r="H10" s="40"/>
    </row>
    <row r="11" spans="1:8" s="9" customFormat="1" ht="25.2" customHeight="1" x14ac:dyDescent="0.25">
      <c r="A11" s="70"/>
      <c r="B11" s="70"/>
      <c r="C11" s="29"/>
      <c r="D11" s="29"/>
      <c r="E11" s="29"/>
      <c r="F11" s="29"/>
      <c r="G11" s="58"/>
      <c r="H11" s="10"/>
    </row>
    <row r="12" spans="1:8" s="9" customFormat="1" ht="25.2" customHeight="1" x14ac:dyDescent="0.25">
      <c r="A12" s="70"/>
      <c r="B12" s="70"/>
      <c r="C12" s="29"/>
      <c r="D12" s="29"/>
      <c r="E12" s="29"/>
      <c r="F12" s="29"/>
      <c r="G12" s="58"/>
      <c r="H12" s="10"/>
    </row>
    <row r="13" spans="1:8" s="9" customFormat="1" ht="25.2" customHeight="1" x14ac:dyDescent="0.25">
      <c r="A13" s="70"/>
      <c r="B13" s="70"/>
      <c r="C13" s="29"/>
      <c r="D13" s="29"/>
      <c r="E13" s="29"/>
      <c r="F13" s="29"/>
      <c r="G13" s="58"/>
      <c r="H13" s="10"/>
    </row>
    <row r="14" spans="1:8" s="9" customFormat="1" ht="25.2" customHeight="1" x14ac:dyDescent="0.25">
      <c r="A14" s="70"/>
      <c r="B14" s="70"/>
      <c r="C14" s="29"/>
      <c r="D14" s="29"/>
      <c r="E14" s="29"/>
      <c r="F14" s="29"/>
      <c r="G14" s="58"/>
      <c r="H14" s="10"/>
    </row>
    <row r="15" spans="1:8" s="9" customFormat="1" ht="25.2" customHeight="1" x14ac:dyDescent="0.25">
      <c r="A15" s="70"/>
      <c r="B15" s="70"/>
      <c r="C15" s="29"/>
      <c r="D15" s="29"/>
      <c r="E15" s="29"/>
      <c r="F15" s="29"/>
      <c r="G15" s="58"/>
      <c r="H15" s="10"/>
    </row>
    <row r="16" spans="1:8" s="2" customFormat="1" ht="13.5" customHeight="1" x14ac:dyDescent="0.25">
      <c r="A16" s="54" t="s">
        <v>21</v>
      </c>
      <c r="B16" s="55"/>
      <c r="C16" s="56">
        <f>SUM(C5:C15)</f>
        <v>3033</v>
      </c>
      <c r="D16" s="56">
        <f>SUM(D5:D15)</f>
        <v>0</v>
      </c>
      <c r="E16" s="56">
        <f>SUM(E5:E15)</f>
        <v>0</v>
      </c>
      <c r="F16" s="57">
        <f>SUM(F5:F15)</f>
        <v>0</v>
      </c>
      <c r="G16" s="57">
        <f>SUM(G5:G15)</f>
        <v>4500</v>
      </c>
      <c r="H16" s="23"/>
    </row>
    <row r="17" spans="1:8" s="7" customFormat="1" ht="7.5" customHeight="1" x14ac:dyDescent="0.25">
      <c r="A17" s="12"/>
      <c r="B17" s="13"/>
      <c r="C17" s="14"/>
      <c r="D17" s="14"/>
      <c r="E17" s="14"/>
      <c r="F17" s="15"/>
      <c r="G17" s="15"/>
      <c r="H17" s="16"/>
    </row>
    <row r="20" spans="1:8" x14ac:dyDescent="0.25">
      <c r="A20" s="19"/>
    </row>
    <row r="45" spans="3:7" x14ac:dyDescent="0.25">
      <c r="C45" s="35"/>
      <c r="D45" s="35"/>
      <c r="E45" s="35"/>
      <c r="F45" s="35"/>
      <c r="G45" s="35"/>
    </row>
  </sheetData>
  <mergeCells count="12">
    <mergeCell ref="A15:B15"/>
    <mergeCell ref="A1:H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82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H45"/>
  <sheetViews>
    <sheetView zoomScale="110" zoomScaleNormal="110" workbookViewId="0">
      <selection sqref="A1:H1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6" width="13.6640625" style="18" hidden="1" customWidth="1"/>
    <col min="7" max="7" width="13.6640625" style="18" customWidth="1"/>
    <col min="8" max="8" width="51.33203125" style="1" customWidth="1"/>
    <col min="9" max="16384" width="9.109375" style="1"/>
  </cols>
  <sheetData>
    <row r="1" spans="1:8" ht="24.75" customHeight="1" x14ac:dyDescent="0.25">
      <c r="A1" s="71" t="s">
        <v>14</v>
      </c>
      <c r="B1" s="72"/>
      <c r="C1" s="72"/>
      <c r="D1" s="72"/>
      <c r="E1" s="72"/>
      <c r="F1" s="72"/>
      <c r="G1" s="72"/>
      <c r="H1" s="72"/>
    </row>
    <row r="2" spans="1:8" s="2" customFormat="1" ht="33" customHeight="1" x14ac:dyDescent="0.25">
      <c r="A2" s="49" t="s">
        <v>32</v>
      </c>
      <c r="B2" s="50"/>
      <c r="C2" s="51" t="s">
        <v>114</v>
      </c>
      <c r="D2" s="51" t="s">
        <v>168</v>
      </c>
      <c r="E2" s="51" t="s">
        <v>169</v>
      </c>
      <c r="F2" s="51" t="s">
        <v>170</v>
      </c>
      <c r="G2" s="51" t="s">
        <v>171</v>
      </c>
      <c r="H2" s="52" t="s">
        <v>0</v>
      </c>
    </row>
    <row r="3" spans="1:8" s="7" customFormat="1" ht="7.5" customHeight="1" x14ac:dyDescent="0.25">
      <c r="A3" s="3"/>
      <c r="B3" s="4"/>
      <c r="C3" s="5"/>
      <c r="D3" s="5"/>
      <c r="E3" s="5"/>
      <c r="F3" s="5"/>
      <c r="G3" s="5"/>
      <c r="H3" s="6"/>
    </row>
    <row r="4" spans="1:8" s="9" customFormat="1" ht="13.5" customHeight="1" x14ac:dyDescent="0.25">
      <c r="A4" s="45"/>
      <c r="B4" s="46"/>
      <c r="C4" s="47"/>
      <c r="D4" s="47"/>
      <c r="E4" s="47"/>
      <c r="F4" s="48"/>
      <c r="G4" s="48"/>
      <c r="H4" s="8" t="s">
        <v>3</v>
      </c>
    </row>
    <row r="5" spans="1:8" s="11" customFormat="1" ht="25.2" customHeight="1" x14ac:dyDescent="0.25">
      <c r="A5" s="78" t="s">
        <v>247</v>
      </c>
      <c r="B5" s="78"/>
      <c r="C5" s="29">
        <v>200000</v>
      </c>
      <c r="D5" s="29"/>
      <c r="E5" s="29"/>
      <c r="F5" s="29"/>
      <c r="G5" s="58">
        <v>0</v>
      </c>
      <c r="H5" s="10"/>
    </row>
    <row r="6" spans="1:8" s="9" customFormat="1" ht="25.2" customHeight="1" x14ac:dyDescent="0.25">
      <c r="A6" s="70"/>
      <c r="B6" s="70"/>
      <c r="C6" s="29"/>
      <c r="D6" s="29"/>
      <c r="E6" s="29"/>
      <c r="F6" s="29"/>
      <c r="G6" s="58"/>
      <c r="H6" s="10"/>
    </row>
    <row r="7" spans="1:8" s="9" customFormat="1" ht="25.2" customHeight="1" x14ac:dyDescent="0.25">
      <c r="A7" s="70"/>
      <c r="B7" s="70"/>
      <c r="C7" s="29"/>
      <c r="D7" s="29"/>
      <c r="E7" s="29"/>
      <c r="F7" s="29"/>
      <c r="G7" s="58"/>
      <c r="H7" s="10"/>
    </row>
    <row r="8" spans="1:8" s="9" customFormat="1" ht="25.2" customHeight="1" x14ac:dyDescent="0.25">
      <c r="A8" s="78" t="s">
        <v>248</v>
      </c>
      <c r="B8" s="78"/>
      <c r="C8" s="29">
        <v>0</v>
      </c>
      <c r="D8" s="29"/>
      <c r="E8" s="29"/>
      <c r="F8" s="29"/>
      <c r="G8" s="58">
        <v>0</v>
      </c>
      <c r="H8" s="10" t="s">
        <v>246</v>
      </c>
    </row>
    <row r="9" spans="1:8" s="9" customFormat="1" ht="25.2" customHeight="1" x14ac:dyDescent="0.25">
      <c r="A9" s="70"/>
      <c r="B9" s="70"/>
      <c r="C9" s="29"/>
      <c r="D9" s="29"/>
      <c r="E9" s="29"/>
      <c r="F9" s="29"/>
      <c r="G9" s="58"/>
      <c r="H9" s="10"/>
    </row>
    <row r="10" spans="1:8" s="9" customFormat="1" ht="25.2" customHeight="1" x14ac:dyDescent="0.25">
      <c r="A10" s="70"/>
      <c r="B10" s="70"/>
      <c r="C10" s="29"/>
      <c r="D10" s="29"/>
      <c r="E10" s="29"/>
      <c r="F10" s="29"/>
      <c r="G10" s="58"/>
      <c r="H10" s="10"/>
    </row>
    <row r="11" spans="1:8" s="9" customFormat="1" ht="25.2" customHeight="1" x14ac:dyDescent="0.25">
      <c r="A11" s="78" t="s">
        <v>33</v>
      </c>
      <c r="B11" s="78"/>
      <c r="C11" s="29">
        <v>0</v>
      </c>
      <c r="D11" s="29"/>
      <c r="E11" s="29"/>
      <c r="F11" s="29"/>
      <c r="G11" s="58">
        <v>100000</v>
      </c>
      <c r="H11" s="10" t="s">
        <v>80</v>
      </c>
    </row>
    <row r="12" spans="1:8" s="9" customFormat="1" ht="25.2" customHeight="1" x14ac:dyDescent="0.25">
      <c r="A12" s="84">
        <v>852204</v>
      </c>
      <c r="B12" s="78"/>
      <c r="C12" s="29"/>
      <c r="D12" s="29"/>
      <c r="E12" s="29"/>
      <c r="F12" s="29"/>
      <c r="G12" s="58"/>
      <c r="H12" s="10"/>
    </row>
    <row r="13" spans="1:8" s="9" customFormat="1" ht="25.2" customHeight="1" x14ac:dyDescent="0.25">
      <c r="A13" s="70"/>
      <c r="B13" s="70"/>
      <c r="C13" s="29"/>
      <c r="D13" s="29"/>
      <c r="E13" s="29"/>
      <c r="F13" s="29"/>
      <c r="G13" s="58"/>
      <c r="H13" s="10"/>
    </row>
    <row r="14" spans="1:8" s="9" customFormat="1" ht="25.2" customHeight="1" x14ac:dyDescent="0.25">
      <c r="A14" s="70"/>
      <c r="B14" s="70"/>
      <c r="C14" s="29"/>
      <c r="D14" s="29"/>
      <c r="E14" s="29"/>
      <c r="F14" s="29"/>
      <c r="G14" s="58"/>
      <c r="H14" s="10"/>
    </row>
    <row r="15" spans="1:8" s="9" customFormat="1" ht="25.2" customHeight="1" x14ac:dyDescent="0.25">
      <c r="A15" s="70"/>
      <c r="B15" s="70"/>
      <c r="C15" s="29"/>
      <c r="D15" s="29"/>
      <c r="E15" s="29"/>
      <c r="F15" s="29"/>
      <c r="G15" s="58"/>
      <c r="H15" s="10"/>
    </row>
    <row r="16" spans="1:8" s="2" customFormat="1" ht="13.5" customHeight="1" x14ac:dyDescent="0.25">
      <c r="A16" s="54" t="s">
        <v>21</v>
      </c>
      <c r="B16" s="55"/>
      <c r="C16" s="56">
        <f>SUM(C5:C15)</f>
        <v>200000</v>
      </c>
      <c r="D16" s="56">
        <f>SUM(D5:D15)</f>
        <v>0</v>
      </c>
      <c r="E16" s="56">
        <f>SUM(E5:E15)</f>
        <v>0</v>
      </c>
      <c r="F16" s="57">
        <f>SUM(F5:F15)</f>
        <v>0</v>
      </c>
      <c r="G16" s="57">
        <f>SUM(G5:G15)</f>
        <v>100000</v>
      </c>
      <c r="H16" s="23"/>
    </row>
    <row r="17" spans="1:8" s="7" customFormat="1" ht="7.5" customHeight="1" x14ac:dyDescent="0.25">
      <c r="A17" s="12"/>
      <c r="B17" s="13"/>
      <c r="C17" s="14"/>
      <c r="D17" s="14"/>
      <c r="E17" s="14"/>
      <c r="F17" s="15"/>
      <c r="G17" s="15"/>
      <c r="H17" s="16"/>
    </row>
    <row r="20" spans="1:8" x14ac:dyDescent="0.25">
      <c r="A20" s="19"/>
    </row>
    <row r="45" spans="3:7" x14ac:dyDescent="0.25">
      <c r="C45" s="35"/>
      <c r="D45" s="35"/>
      <c r="E45" s="35"/>
      <c r="F45" s="35"/>
      <c r="G45" s="35"/>
    </row>
  </sheetData>
  <mergeCells count="12">
    <mergeCell ref="A15:B15"/>
    <mergeCell ref="A1:H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 horizontalCentered="1"/>
  <pageMargins left="0.45" right="0.45" top="0.5" bottom="0.5" header="0.3" footer="0.3"/>
  <pageSetup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45"/>
  <sheetViews>
    <sheetView zoomScale="110" zoomScaleNormal="110" workbookViewId="0">
      <selection activeCell="G6" sqref="G6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6" width="13.6640625" style="18" hidden="1" customWidth="1"/>
    <col min="7" max="7" width="13.6640625" style="18" customWidth="1"/>
    <col min="8" max="8" width="51.33203125" style="1" customWidth="1"/>
    <col min="9" max="16384" width="9.109375" style="1"/>
  </cols>
  <sheetData>
    <row r="1" spans="1:8" ht="24.75" customHeight="1" x14ac:dyDescent="0.25">
      <c r="A1" s="71" t="s">
        <v>14</v>
      </c>
      <c r="B1" s="72"/>
      <c r="C1" s="72"/>
      <c r="D1" s="72"/>
      <c r="E1" s="72"/>
      <c r="F1" s="72"/>
      <c r="G1" s="72"/>
      <c r="H1" s="72"/>
    </row>
    <row r="2" spans="1:8" s="2" customFormat="1" ht="33" customHeight="1" x14ac:dyDescent="0.25">
      <c r="A2" s="49" t="s">
        <v>24</v>
      </c>
      <c r="B2" s="53">
        <v>600020</v>
      </c>
      <c r="C2" s="51" t="s">
        <v>114</v>
      </c>
      <c r="D2" s="51" t="s">
        <v>168</v>
      </c>
      <c r="E2" s="51" t="s">
        <v>169</v>
      </c>
      <c r="F2" s="51" t="s">
        <v>170</v>
      </c>
      <c r="G2" s="51" t="s">
        <v>171</v>
      </c>
      <c r="H2" s="52" t="s">
        <v>0</v>
      </c>
    </row>
    <row r="3" spans="1:8" s="7" customFormat="1" ht="7.5" customHeight="1" x14ac:dyDescent="0.25">
      <c r="A3" s="3"/>
      <c r="B3" s="4"/>
      <c r="C3" s="5"/>
      <c r="D3" s="5"/>
      <c r="E3" s="5"/>
      <c r="F3" s="5"/>
      <c r="G3" s="5"/>
      <c r="H3" s="6"/>
    </row>
    <row r="4" spans="1:8" s="9" customFormat="1" ht="13.5" customHeight="1" x14ac:dyDescent="0.25">
      <c r="A4" s="45"/>
      <c r="B4" s="46"/>
      <c r="C4" s="47"/>
      <c r="D4" s="47"/>
      <c r="E4" s="47"/>
      <c r="F4" s="48"/>
      <c r="G4" s="48"/>
      <c r="H4" s="8" t="s">
        <v>3</v>
      </c>
    </row>
    <row r="5" spans="1:8" s="11" customFormat="1" ht="25.2" customHeight="1" x14ac:dyDescent="0.25">
      <c r="A5" s="73" t="s">
        <v>123</v>
      </c>
      <c r="B5" s="73"/>
      <c r="C5" s="29">
        <v>1000</v>
      </c>
      <c r="D5" s="29"/>
      <c r="E5" s="29"/>
      <c r="F5" s="29"/>
      <c r="G5" s="58">
        <v>750</v>
      </c>
      <c r="H5" s="10"/>
    </row>
    <row r="6" spans="1:8" s="9" customFormat="1" ht="25.2" customHeight="1" x14ac:dyDescent="0.25">
      <c r="A6" s="70" t="s">
        <v>121</v>
      </c>
      <c r="B6" s="70"/>
      <c r="C6" s="29"/>
      <c r="D6" s="29"/>
      <c r="E6" s="29"/>
      <c r="F6" s="29"/>
      <c r="G6" s="58"/>
      <c r="H6" s="10"/>
    </row>
    <row r="7" spans="1:8" s="9" customFormat="1" ht="25.2" customHeight="1" x14ac:dyDescent="0.25">
      <c r="A7" s="70" t="s">
        <v>122</v>
      </c>
      <c r="B7" s="70"/>
      <c r="C7" s="29"/>
      <c r="D7" s="29"/>
      <c r="E7" s="29"/>
      <c r="F7" s="29"/>
      <c r="G7" s="58"/>
      <c r="H7" s="10"/>
    </row>
    <row r="8" spans="1:8" s="9" customFormat="1" ht="25.2" customHeight="1" x14ac:dyDescent="0.25">
      <c r="A8" s="70"/>
      <c r="B8" s="70"/>
      <c r="C8" s="29"/>
      <c r="D8" s="29"/>
      <c r="E8" s="29"/>
      <c r="F8" s="29"/>
      <c r="G8" s="58"/>
      <c r="H8" s="10"/>
    </row>
    <row r="9" spans="1:8" s="9" customFormat="1" ht="25.2" customHeight="1" x14ac:dyDescent="0.25">
      <c r="A9" s="70"/>
      <c r="B9" s="70"/>
      <c r="C9" s="29"/>
      <c r="D9" s="29"/>
      <c r="E9" s="29"/>
      <c r="F9" s="29"/>
      <c r="G9" s="58"/>
      <c r="H9" s="10"/>
    </row>
    <row r="10" spans="1:8" s="9" customFormat="1" ht="25.2" customHeight="1" x14ac:dyDescent="0.25">
      <c r="A10" s="70"/>
      <c r="B10" s="70"/>
      <c r="C10" s="29"/>
      <c r="D10" s="29"/>
      <c r="E10" s="29"/>
      <c r="F10" s="29"/>
      <c r="G10" s="58"/>
      <c r="H10" s="10"/>
    </row>
    <row r="11" spans="1:8" s="9" customFormat="1" ht="25.2" customHeight="1" x14ac:dyDescent="0.25">
      <c r="A11" s="70"/>
      <c r="B11" s="70"/>
      <c r="C11" s="29"/>
      <c r="D11" s="29"/>
      <c r="E11" s="29"/>
      <c r="F11" s="29"/>
      <c r="G11" s="58"/>
      <c r="H11" s="10"/>
    </row>
    <row r="12" spans="1:8" s="9" customFormat="1" ht="25.2" customHeight="1" x14ac:dyDescent="0.25">
      <c r="A12" s="70"/>
      <c r="B12" s="70"/>
      <c r="C12" s="29"/>
      <c r="D12" s="29"/>
      <c r="E12" s="29"/>
      <c r="F12" s="29"/>
      <c r="G12" s="58"/>
      <c r="H12" s="10"/>
    </row>
    <row r="13" spans="1:8" s="9" customFormat="1" ht="25.2" customHeight="1" x14ac:dyDescent="0.25">
      <c r="A13" s="70"/>
      <c r="B13" s="70"/>
      <c r="C13" s="29"/>
      <c r="D13" s="29"/>
      <c r="E13" s="29"/>
      <c r="F13" s="29"/>
      <c r="G13" s="58"/>
      <c r="H13" s="10"/>
    </row>
    <row r="14" spans="1:8" s="9" customFormat="1" ht="25.2" customHeight="1" x14ac:dyDescent="0.25">
      <c r="A14" s="70"/>
      <c r="B14" s="70"/>
      <c r="C14" s="29"/>
      <c r="D14" s="29"/>
      <c r="E14" s="29"/>
      <c r="F14" s="29"/>
      <c r="G14" s="58"/>
      <c r="H14" s="10"/>
    </row>
    <row r="15" spans="1:8" s="9" customFormat="1" ht="25.2" customHeight="1" x14ac:dyDescent="0.25">
      <c r="A15" s="70"/>
      <c r="B15" s="70"/>
      <c r="C15" s="29"/>
      <c r="D15" s="29"/>
      <c r="E15" s="29"/>
      <c r="F15" s="29"/>
      <c r="G15" s="58"/>
      <c r="H15" s="10"/>
    </row>
    <row r="16" spans="1:8" s="2" customFormat="1" ht="13.5" customHeight="1" x14ac:dyDescent="0.25">
      <c r="A16" s="54" t="s">
        <v>21</v>
      </c>
      <c r="B16" s="55"/>
      <c r="C16" s="56">
        <f>SUM(C5:C15)</f>
        <v>1000</v>
      </c>
      <c r="D16" s="56">
        <f>SUM(D5:D15)</f>
        <v>0</v>
      </c>
      <c r="E16" s="56">
        <f>SUM(E5:E15)</f>
        <v>0</v>
      </c>
      <c r="F16" s="57">
        <f>SUM(F5:F15)</f>
        <v>0</v>
      </c>
      <c r="G16" s="57">
        <f>SUM(G5:G15)</f>
        <v>750</v>
      </c>
      <c r="H16" s="23"/>
    </row>
    <row r="17" spans="1:8" s="7" customFormat="1" ht="7.5" customHeight="1" x14ac:dyDescent="0.25">
      <c r="A17" s="12"/>
      <c r="B17" s="13"/>
      <c r="C17" s="14"/>
      <c r="D17" s="14"/>
      <c r="E17" s="14"/>
      <c r="F17" s="15"/>
      <c r="G17" s="15"/>
      <c r="H17" s="16"/>
    </row>
    <row r="20" spans="1:8" x14ac:dyDescent="0.25">
      <c r="A20" s="19"/>
    </row>
    <row r="45" spans="3:7" x14ac:dyDescent="0.25">
      <c r="C45" s="35"/>
      <c r="D45" s="35"/>
      <c r="E45" s="35"/>
      <c r="F45" s="35"/>
      <c r="G45" s="35"/>
    </row>
  </sheetData>
  <mergeCells count="12">
    <mergeCell ref="A15:B15"/>
    <mergeCell ref="A1:H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8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44"/>
  <sheetViews>
    <sheetView zoomScale="110" zoomScaleNormal="110" workbookViewId="0">
      <selection activeCell="G13" sqref="G13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6" width="13.6640625" style="18" hidden="1" customWidth="1"/>
    <col min="7" max="7" width="13.6640625" style="18" customWidth="1"/>
    <col min="8" max="8" width="51.33203125" style="1" customWidth="1"/>
    <col min="9" max="16384" width="9.109375" style="1"/>
  </cols>
  <sheetData>
    <row r="1" spans="1:8" ht="24.75" customHeight="1" x14ac:dyDescent="0.25">
      <c r="A1" s="71" t="s">
        <v>14</v>
      </c>
      <c r="B1" s="72"/>
      <c r="C1" s="72"/>
      <c r="D1" s="72"/>
      <c r="E1" s="72"/>
      <c r="F1" s="72"/>
      <c r="G1" s="72"/>
      <c r="H1" s="72"/>
    </row>
    <row r="2" spans="1:8" s="2" customFormat="1" ht="52.95" customHeight="1" x14ac:dyDescent="0.25">
      <c r="A2" s="49" t="s">
        <v>174</v>
      </c>
      <c r="B2" s="53">
        <v>600025</v>
      </c>
      <c r="C2" s="51" t="s">
        <v>114</v>
      </c>
      <c r="D2" s="51" t="s">
        <v>168</v>
      </c>
      <c r="E2" s="51" t="s">
        <v>169</v>
      </c>
      <c r="F2" s="51" t="s">
        <v>170</v>
      </c>
      <c r="G2" s="51" t="s">
        <v>171</v>
      </c>
      <c r="H2" s="52" t="s">
        <v>0</v>
      </c>
    </row>
    <row r="3" spans="1:8" s="7" customFormat="1" ht="7.5" customHeight="1" x14ac:dyDescent="0.25">
      <c r="A3" s="3"/>
      <c r="B3" s="4"/>
      <c r="C3" s="5"/>
      <c r="D3" s="5"/>
      <c r="E3" s="5"/>
      <c r="F3" s="5"/>
      <c r="G3" s="5"/>
      <c r="H3" s="6"/>
    </row>
    <row r="4" spans="1:8" s="9" customFormat="1" ht="13.5" customHeight="1" x14ac:dyDescent="0.25">
      <c r="A4" s="45"/>
      <c r="B4" s="46"/>
      <c r="C4" s="47"/>
      <c r="D4" s="47"/>
      <c r="E4" s="47"/>
      <c r="F4" s="48"/>
      <c r="G4" s="48"/>
      <c r="H4" s="8" t="s">
        <v>3</v>
      </c>
    </row>
    <row r="5" spans="1:8" s="11" customFormat="1" ht="25.2" customHeight="1" x14ac:dyDescent="0.25">
      <c r="A5" s="70" t="s">
        <v>38</v>
      </c>
      <c r="B5" s="70"/>
      <c r="C5" s="29">
        <v>349</v>
      </c>
      <c r="D5" s="29"/>
      <c r="E5" s="29"/>
      <c r="F5" s="29"/>
      <c r="G5" s="58">
        <v>349</v>
      </c>
      <c r="H5" s="10"/>
    </row>
    <row r="6" spans="1:8" s="9" customFormat="1" ht="39.75" customHeight="1" x14ac:dyDescent="0.25">
      <c r="A6" s="70" t="s">
        <v>48</v>
      </c>
      <c r="B6" s="70"/>
      <c r="C6" s="29">
        <v>38285</v>
      </c>
      <c r="D6" s="29"/>
      <c r="E6" s="29"/>
      <c r="F6" s="29"/>
      <c r="G6" s="58">
        <v>17000</v>
      </c>
      <c r="H6" s="10" t="s">
        <v>225</v>
      </c>
    </row>
    <row r="7" spans="1:8" s="9" customFormat="1" ht="25.2" customHeight="1" x14ac:dyDescent="0.25">
      <c r="A7" s="70" t="s">
        <v>49</v>
      </c>
      <c r="B7" s="70"/>
      <c r="C7" s="29">
        <v>826</v>
      </c>
      <c r="D7" s="29"/>
      <c r="E7" s="29"/>
      <c r="F7" s="29"/>
      <c r="G7" s="58">
        <v>1000</v>
      </c>
      <c r="H7" s="10"/>
    </row>
    <row r="8" spans="1:8" s="9" customFormat="1" ht="25.2" customHeight="1" x14ac:dyDescent="0.25">
      <c r="A8" s="70" t="s">
        <v>50</v>
      </c>
      <c r="B8" s="70"/>
      <c r="C8" s="29">
        <v>100</v>
      </c>
      <c r="D8" s="29"/>
      <c r="E8" s="29"/>
      <c r="F8" s="29"/>
      <c r="G8" s="58">
        <v>0</v>
      </c>
      <c r="H8" s="10" t="s">
        <v>227</v>
      </c>
    </row>
    <row r="9" spans="1:8" s="9" customFormat="1" ht="25.2" customHeight="1" x14ac:dyDescent="0.25">
      <c r="A9" s="70" t="s">
        <v>51</v>
      </c>
      <c r="B9" s="70"/>
      <c r="C9" s="29">
        <v>0</v>
      </c>
      <c r="D9" s="29"/>
      <c r="E9" s="29"/>
      <c r="F9" s="29"/>
      <c r="G9" s="58">
        <v>0</v>
      </c>
      <c r="H9" s="10" t="s">
        <v>173</v>
      </c>
    </row>
    <row r="10" spans="1:8" s="9" customFormat="1" ht="25.2" customHeight="1" x14ac:dyDescent="0.25">
      <c r="A10" s="70" t="s">
        <v>85</v>
      </c>
      <c r="B10" s="70"/>
      <c r="C10" s="29">
        <v>0</v>
      </c>
      <c r="D10" s="29"/>
      <c r="E10" s="29"/>
      <c r="F10" s="29"/>
      <c r="G10" s="58">
        <v>0</v>
      </c>
      <c r="H10" s="10" t="s">
        <v>157</v>
      </c>
    </row>
    <row r="11" spans="1:8" s="9" customFormat="1" ht="25.2" customHeight="1" x14ac:dyDescent="0.25">
      <c r="A11" s="70" t="s">
        <v>124</v>
      </c>
      <c r="B11" s="70"/>
      <c r="C11" s="29">
        <v>600</v>
      </c>
      <c r="D11" s="29"/>
      <c r="E11" s="29"/>
      <c r="F11" s="29"/>
      <c r="G11" s="58">
        <v>600</v>
      </c>
      <c r="H11" s="10"/>
    </row>
    <row r="12" spans="1:8" s="9" customFormat="1" ht="25.2" customHeight="1" x14ac:dyDescent="0.25">
      <c r="A12" s="70" t="s">
        <v>125</v>
      </c>
      <c r="B12" s="70"/>
      <c r="C12" s="29">
        <v>2000</v>
      </c>
      <c r="D12" s="29"/>
      <c r="E12" s="29"/>
      <c r="F12" s="29"/>
      <c r="G12" s="58">
        <v>0</v>
      </c>
      <c r="H12" s="10"/>
    </row>
    <row r="13" spans="1:8" s="9" customFormat="1" ht="25.2" customHeight="1" x14ac:dyDescent="0.25">
      <c r="A13" s="70"/>
      <c r="B13" s="70"/>
      <c r="C13" s="29"/>
      <c r="D13" s="29"/>
      <c r="E13" s="29"/>
      <c r="F13" s="29"/>
      <c r="G13" s="58"/>
      <c r="H13" s="10"/>
    </row>
    <row r="14" spans="1:8" s="9" customFormat="1" ht="25.2" customHeight="1" x14ac:dyDescent="0.25">
      <c r="A14" s="66"/>
      <c r="B14" s="66"/>
      <c r="C14" s="29"/>
      <c r="D14" s="29"/>
      <c r="E14" s="29"/>
      <c r="F14" s="29"/>
      <c r="G14" s="58"/>
      <c r="H14" s="40"/>
    </row>
    <row r="15" spans="1:8" s="2" customFormat="1" ht="13.5" customHeight="1" x14ac:dyDescent="0.25">
      <c r="A15" s="54" t="s">
        <v>21</v>
      </c>
      <c r="B15" s="55"/>
      <c r="C15" s="56">
        <f>SUM(C5:C14)</f>
        <v>42160</v>
      </c>
      <c r="D15" s="56">
        <f>SUM(D5:D14)</f>
        <v>0</v>
      </c>
      <c r="E15" s="56">
        <f>SUM(E5:E14)</f>
        <v>0</v>
      </c>
      <c r="F15" s="57">
        <f>SUM(F5:F14)</f>
        <v>0</v>
      </c>
      <c r="G15" s="57">
        <f>SUM(G5:G14)</f>
        <v>18949</v>
      </c>
      <c r="H15" s="23"/>
    </row>
    <row r="16" spans="1:8" s="7" customFormat="1" ht="7.5" customHeight="1" x14ac:dyDescent="0.25">
      <c r="A16" s="12"/>
      <c r="B16" s="13"/>
      <c r="C16" s="14"/>
      <c r="D16" s="14"/>
      <c r="E16" s="14"/>
      <c r="F16" s="15"/>
      <c r="G16" s="15"/>
      <c r="H16" s="16"/>
    </row>
    <row r="19" spans="1:1" x14ac:dyDescent="0.25">
      <c r="A19" s="19"/>
    </row>
    <row r="44" spans="3:7" x14ac:dyDescent="0.25">
      <c r="C44" s="35"/>
      <c r="D44" s="35"/>
      <c r="E44" s="35"/>
      <c r="F44" s="35"/>
      <c r="G44" s="35"/>
    </row>
  </sheetData>
  <mergeCells count="10">
    <mergeCell ref="A1:H1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rintOptions horizontalCentered="1"/>
  <pageMargins left="0.45" right="0.45" top="0.5" bottom="0.5" header="0.3" footer="0.3"/>
  <pageSetup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5"/>
  <sheetViews>
    <sheetView zoomScale="110" zoomScaleNormal="110" workbookViewId="0">
      <selection sqref="A1:H1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6" width="13.6640625" style="18" hidden="1" customWidth="1"/>
    <col min="7" max="7" width="13.6640625" style="18" customWidth="1"/>
    <col min="8" max="8" width="51.33203125" style="1" customWidth="1"/>
    <col min="9" max="16384" width="9.109375" style="1"/>
  </cols>
  <sheetData>
    <row r="1" spans="1:8" ht="24.75" customHeight="1" x14ac:dyDescent="0.25">
      <c r="A1" s="71" t="s">
        <v>14</v>
      </c>
      <c r="B1" s="72"/>
      <c r="C1" s="72"/>
      <c r="D1" s="72"/>
      <c r="E1" s="72"/>
      <c r="F1" s="72"/>
      <c r="G1" s="72"/>
      <c r="H1" s="72"/>
    </row>
    <row r="2" spans="1:8" s="2" customFormat="1" ht="33" customHeight="1" x14ac:dyDescent="0.25">
      <c r="A2" s="49" t="s">
        <v>119</v>
      </c>
      <c r="B2" s="53">
        <v>600101</v>
      </c>
      <c r="C2" s="51" t="s">
        <v>114</v>
      </c>
      <c r="D2" s="51" t="s">
        <v>168</v>
      </c>
      <c r="E2" s="51" t="s">
        <v>169</v>
      </c>
      <c r="F2" s="51" t="s">
        <v>170</v>
      </c>
      <c r="G2" s="51" t="s">
        <v>171</v>
      </c>
      <c r="H2" s="52" t="s">
        <v>0</v>
      </c>
    </row>
    <row r="3" spans="1:8" s="7" customFormat="1" ht="7.5" customHeight="1" x14ac:dyDescent="0.25">
      <c r="A3" s="3"/>
      <c r="B3" s="4"/>
      <c r="C3" s="5"/>
      <c r="D3" s="5"/>
      <c r="E3" s="5"/>
      <c r="F3" s="5"/>
      <c r="G3" s="5"/>
      <c r="H3" s="6"/>
    </row>
    <row r="4" spans="1:8" s="9" customFormat="1" ht="13.5" customHeight="1" x14ac:dyDescent="0.25">
      <c r="A4" s="45"/>
      <c r="B4" s="46"/>
      <c r="C4" s="47"/>
      <c r="D4" s="47"/>
      <c r="E4" s="47"/>
      <c r="F4" s="48"/>
      <c r="G4" s="48"/>
      <c r="H4" s="8" t="s">
        <v>3</v>
      </c>
    </row>
    <row r="5" spans="1:8" s="11" customFormat="1" ht="25.2" customHeight="1" x14ac:dyDescent="0.25">
      <c r="A5" s="70"/>
      <c r="B5" s="70"/>
      <c r="C5" s="29">
        <v>0</v>
      </c>
      <c r="D5" s="29"/>
      <c r="E5" s="29"/>
      <c r="F5" s="29"/>
      <c r="G5" s="58">
        <v>0</v>
      </c>
      <c r="H5" s="10"/>
    </row>
    <row r="6" spans="1:8" s="9" customFormat="1" ht="25.2" customHeight="1" x14ac:dyDescent="0.25">
      <c r="A6" s="70"/>
      <c r="B6" s="70"/>
      <c r="C6" s="29"/>
      <c r="D6" s="29"/>
      <c r="E6" s="29"/>
      <c r="F6" s="29"/>
      <c r="G6" s="58"/>
      <c r="H6" s="10"/>
    </row>
    <row r="7" spans="1:8" s="9" customFormat="1" ht="25.2" customHeight="1" x14ac:dyDescent="0.25">
      <c r="A7" s="70"/>
      <c r="B7" s="70"/>
      <c r="C7" s="29"/>
      <c r="D7" s="29"/>
      <c r="E7" s="29"/>
      <c r="F7" s="29"/>
      <c r="G7" s="58"/>
      <c r="H7" s="10"/>
    </row>
    <row r="8" spans="1:8" s="9" customFormat="1" ht="25.2" customHeight="1" x14ac:dyDescent="0.25">
      <c r="A8" s="70"/>
      <c r="B8" s="70"/>
      <c r="C8" s="29"/>
      <c r="D8" s="29"/>
      <c r="E8" s="29"/>
      <c r="F8" s="29"/>
      <c r="G8" s="58"/>
      <c r="H8" s="10"/>
    </row>
    <row r="9" spans="1:8" s="9" customFormat="1" ht="25.2" customHeight="1" x14ac:dyDescent="0.25">
      <c r="A9" s="70"/>
      <c r="B9" s="70"/>
      <c r="C9" s="29"/>
      <c r="D9" s="29"/>
      <c r="E9" s="29"/>
      <c r="F9" s="29"/>
      <c r="G9" s="58"/>
      <c r="H9" s="10"/>
    </row>
    <row r="10" spans="1:8" s="9" customFormat="1" ht="25.35" customHeight="1" x14ac:dyDescent="0.25">
      <c r="A10" s="70"/>
      <c r="B10" s="70"/>
      <c r="C10" s="29"/>
      <c r="D10" s="29"/>
      <c r="E10" s="29"/>
      <c r="F10" s="29"/>
      <c r="G10" s="58"/>
      <c r="H10" s="10"/>
    </row>
    <row r="11" spans="1:8" s="9" customFormat="1" ht="25.2" customHeight="1" x14ac:dyDescent="0.25">
      <c r="A11" s="70"/>
      <c r="B11" s="70"/>
      <c r="C11" s="29"/>
      <c r="D11" s="29"/>
      <c r="E11" s="29"/>
      <c r="F11" s="29"/>
      <c r="G11" s="58"/>
      <c r="H11" s="10"/>
    </row>
    <row r="12" spans="1:8" s="9" customFormat="1" ht="25.2" customHeight="1" x14ac:dyDescent="0.25">
      <c r="A12" s="70"/>
      <c r="B12" s="70"/>
      <c r="C12" s="29"/>
      <c r="D12" s="29"/>
      <c r="E12" s="29"/>
      <c r="F12" s="29"/>
      <c r="G12" s="58"/>
      <c r="H12" s="10"/>
    </row>
    <row r="13" spans="1:8" s="9" customFormat="1" ht="25.2" customHeight="1" x14ac:dyDescent="0.25">
      <c r="A13" s="70"/>
      <c r="B13" s="70"/>
      <c r="C13" s="29"/>
      <c r="D13" s="29"/>
      <c r="E13" s="29"/>
      <c r="F13" s="29"/>
      <c r="G13" s="58"/>
      <c r="H13" s="10"/>
    </row>
    <row r="14" spans="1:8" s="9" customFormat="1" ht="25.35" customHeight="1" x14ac:dyDescent="0.25">
      <c r="A14" s="70"/>
      <c r="B14" s="70"/>
      <c r="C14" s="29"/>
      <c r="D14" s="29"/>
      <c r="E14" s="29"/>
      <c r="F14" s="29"/>
      <c r="G14" s="58"/>
      <c r="H14" s="10"/>
    </row>
    <row r="15" spans="1:8" s="9" customFormat="1" ht="25.2" customHeight="1" x14ac:dyDescent="0.25">
      <c r="A15" s="70"/>
      <c r="B15" s="70"/>
      <c r="C15" s="29"/>
      <c r="D15" s="29"/>
      <c r="E15" s="29"/>
      <c r="F15" s="29"/>
      <c r="G15" s="58"/>
      <c r="H15" s="10"/>
    </row>
    <row r="16" spans="1:8" s="2" customFormat="1" ht="13.5" customHeight="1" x14ac:dyDescent="0.25">
      <c r="A16" s="54" t="s">
        <v>21</v>
      </c>
      <c r="B16" s="55"/>
      <c r="C16" s="56">
        <f>SUM(C5:C15)</f>
        <v>0</v>
      </c>
      <c r="D16" s="56">
        <f>SUM(D5:D15)</f>
        <v>0</v>
      </c>
      <c r="E16" s="56">
        <f>SUM(E5:E15)</f>
        <v>0</v>
      </c>
      <c r="F16" s="57">
        <f>SUM(F5:F15)</f>
        <v>0</v>
      </c>
      <c r="G16" s="57">
        <f>SUM(G5:G15)</f>
        <v>0</v>
      </c>
      <c r="H16" s="23"/>
    </row>
    <row r="17" spans="1:8" s="7" customFormat="1" ht="7.5" customHeight="1" x14ac:dyDescent="0.25">
      <c r="A17" s="12"/>
      <c r="B17" s="13"/>
      <c r="C17" s="14"/>
      <c r="D17" s="14"/>
      <c r="E17" s="14"/>
      <c r="F17" s="15"/>
      <c r="G17" s="15"/>
      <c r="H17" s="16"/>
    </row>
    <row r="20" spans="1:8" x14ac:dyDescent="0.25">
      <c r="A20" s="19"/>
    </row>
    <row r="45" spans="3:7" x14ac:dyDescent="0.25">
      <c r="C45" s="35"/>
      <c r="D45" s="35"/>
      <c r="E45" s="35"/>
      <c r="F45" s="35"/>
      <c r="G45" s="35"/>
    </row>
  </sheetData>
  <mergeCells count="12">
    <mergeCell ref="A15:B15"/>
    <mergeCell ref="A1:H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5"/>
  <sheetViews>
    <sheetView zoomScale="110" zoomScaleNormal="110" workbookViewId="0">
      <selection sqref="A1:H1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6" width="13.6640625" style="18" hidden="1" customWidth="1"/>
    <col min="7" max="7" width="13.6640625" style="18" customWidth="1"/>
    <col min="8" max="8" width="51.33203125" style="1" customWidth="1"/>
    <col min="9" max="16384" width="9.109375" style="1"/>
  </cols>
  <sheetData>
    <row r="1" spans="1:10" ht="24.75" customHeight="1" x14ac:dyDescent="0.25">
      <c r="A1" s="71" t="s">
        <v>14</v>
      </c>
      <c r="B1" s="72"/>
      <c r="C1" s="72"/>
      <c r="D1" s="72"/>
      <c r="E1" s="72"/>
      <c r="F1" s="72"/>
      <c r="G1" s="72"/>
      <c r="H1" s="72"/>
    </row>
    <row r="2" spans="1:10" s="2" customFormat="1" ht="53.1" customHeight="1" x14ac:dyDescent="0.25">
      <c r="A2" s="49" t="s">
        <v>120</v>
      </c>
      <c r="B2" s="53">
        <v>600103</v>
      </c>
      <c r="C2" s="51" t="s">
        <v>114</v>
      </c>
      <c r="D2" s="51" t="s">
        <v>168</v>
      </c>
      <c r="E2" s="51" t="s">
        <v>169</v>
      </c>
      <c r="F2" s="51" t="s">
        <v>170</v>
      </c>
      <c r="G2" s="51" t="s">
        <v>171</v>
      </c>
      <c r="H2" s="52" t="s">
        <v>0</v>
      </c>
    </row>
    <row r="3" spans="1:10" s="7" customFormat="1" ht="7.5" customHeight="1" x14ac:dyDescent="0.25">
      <c r="A3" s="3"/>
      <c r="B3" s="4"/>
      <c r="C3" s="5"/>
      <c r="D3" s="5"/>
      <c r="E3" s="5"/>
      <c r="F3" s="5"/>
      <c r="G3" s="5"/>
      <c r="H3" s="6"/>
    </row>
    <row r="4" spans="1:10" s="9" customFormat="1" ht="13.5" customHeight="1" x14ac:dyDescent="0.25">
      <c r="A4" s="45"/>
      <c r="B4" s="46"/>
      <c r="C4" s="47"/>
      <c r="D4" s="47"/>
      <c r="E4" s="47"/>
      <c r="F4" s="48"/>
      <c r="G4" s="48"/>
      <c r="H4" s="8" t="s">
        <v>3</v>
      </c>
    </row>
    <row r="5" spans="1:10" s="11" customFormat="1" ht="25.35" customHeight="1" x14ac:dyDescent="0.25">
      <c r="A5" s="74" t="s">
        <v>22</v>
      </c>
      <c r="B5" s="74"/>
      <c r="C5" s="29">
        <v>788</v>
      </c>
      <c r="D5" s="29"/>
      <c r="E5" s="29"/>
      <c r="F5" s="29"/>
      <c r="G5" s="58">
        <v>0</v>
      </c>
      <c r="H5" s="10"/>
    </row>
    <row r="6" spans="1:10" s="9" customFormat="1" ht="25.35" customHeight="1" x14ac:dyDescent="0.25">
      <c r="A6" s="70" t="s">
        <v>39</v>
      </c>
      <c r="B6" s="70"/>
      <c r="C6" s="29"/>
      <c r="D6" s="29"/>
      <c r="E6" s="29"/>
      <c r="F6" s="29"/>
      <c r="G6" s="58"/>
      <c r="H6" s="10"/>
      <c r="I6" s="11"/>
      <c r="J6" s="11"/>
    </row>
    <row r="7" spans="1:10" s="9" customFormat="1" ht="25.35" customHeight="1" x14ac:dyDescent="0.25">
      <c r="A7" s="70" t="s">
        <v>86</v>
      </c>
      <c r="B7" s="70"/>
      <c r="C7" s="29"/>
      <c r="D7" s="29"/>
      <c r="E7" s="29"/>
      <c r="F7" s="29"/>
      <c r="G7" s="58"/>
      <c r="H7" s="40"/>
    </row>
    <row r="8" spans="1:10" s="9" customFormat="1" ht="25.35" customHeight="1" x14ac:dyDescent="0.25">
      <c r="A8" s="70" t="s">
        <v>87</v>
      </c>
      <c r="B8" s="70"/>
      <c r="C8" s="29"/>
      <c r="D8" s="29"/>
      <c r="E8" s="29"/>
      <c r="F8" s="29"/>
      <c r="G8" s="58"/>
      <c r="H8" s="40"/>
    </row>
    <row r="9" spans="1:10" s="9" customFormat="1" ht="25.35" customHeight="1" x14ac:dyDescent="0.25">
      <c r="A9" s="70"/>
      <c r="B9" s="70"/>
      <c r="C9" s="29"/>
      <c r="D9" s="29"/>
      <c r="E9" s="29"/>
      <c r="F9" s="29"/>
      <c r="G9" s="58"/>
      <c r="H9" s="10"/>
    </row>
    <row r="10" spans="1:10" s="9" customFormat="1" ht="25.35" customHeight="1" x14ac:dyDescent="0.25">
      <c r="A10" s="70"/>
      <c r="B10" s="70"/>
      <c r="C10" s="29"/>
      <c r="D10" s="29"/>
      <c r="E10" s="29"/>
      <c r="F10" s="29"/>
      <c r="G10" s="58"/>
      <c r="H10" s="10"/>
    </row>
    <row r="11" spans="1:10" s="9" customFormat="1" ht="25.35" customHeight="1" x14ac:dyDescent="0.25">
      <c r="A11" s="70"/>
      <c r="B11" s="70"/>
      <c r="C11" s="29"/>
      <c r="D11" s="29"/>
      <c r="E11" s="29"/>
      <c r="F11" s="29"/>
      <c r="G11" s="58"/>
      <c r="H11" s="10"/>
    </row>
    <row r="12" spans="1:10" s="9" customFormat="1" ht="25.35" customHeight="1" x14ac:dyDescent="0.25">
      <c r="A12" s="36"/>
      <c r="B12" s="36"/>
      <c r="C12" s="29"/>
      <c r="D12" s="29"/>
      <c r="E12" s="29"/>
      <c r="F12" s="29"/>
      <c r="G12" s="58"/>
      <c r="H12" s="10"/>
    </row>
    <row r="13" spans="1:10" s="9" customFormat="1" ht="25.35" customHeight="1" x14ac:dyDescent="0.25">
      <c r="A13" s="70"/>
      <c r="B13" s="70"/>
      <c r="C13" s="29"/>
      <c r="D13" s="29"/>
      <c r="E13" s="29"/>
      <c r="F13" s="29"/>
      <c r="G13" s="58"/>
      <c r="H13" s="10"/>
    </row>
    <row r="14" spans="1:10" s="9" customFormat="1" ht="25.35" customHeight="1" x14ac:dyDescent="0.25">
      <c r="A14" s="70"/>
      <c r="B14" s="70"/>
      <c r="C14" s="29"/>
      <c r="D14" s="29"/>
      <c r="E14" s="29"/>
      <c r="F14" s="29"/>
      <c r="G14" s="58"/>
      <c r="H14" s="10"/>
    </row>
    <row r="15" spans="1:10" s="9" customFormat="1" ht="25.35" customHeight="1" x14ac:dyDescent="0.25">
      <c r="A15" s="70"/>
      <c r="B15" s="70"/>
      <c r="C15" s="29"/>
      <c r="D15" s="29"/>
      <c r="E15" s="29"/>
      <c r="F15" s="29"/>
      <c r="G15" s="58"/>
      <c r="H15" s="10"/>
    </row>
    <row r="16" spans="1:10" s="2" customFormat="1" ht="13.5" customHeight="1" x14ac:dyDescent="0.25">
      <c r="A16" s="54" t="s">
        <v>21</v>
      </c>
      <c r="B16" s="55"/>
      <c r="C16" s="56">
        <f>SUM(C5:C15)</f>
        <v>788</v>
      </c>
      <c r="D16" s="56">
        <f>SUM(D5:D15)</f>
        <v>0</v>
      </c>
      <c r="E16" s="56">
        <f>SUM(E5:E15)</f>
        <v>0</v>
      </c>
      <c r="F16" s="57">
        <f>SUM(F5:F15)</f>
        <v>0</v>
      </c>
      <c r="G16" s="57">
        <f>SUM(G5:G15)</f>
        <v>0</v>
      </c>
      <c r="H16" s="23"/>
    </row>
    <row r="17" spans="1:8" s="7" customFormat="1" ht="7.5" customHeight="1" x14ac:dyDescent="0.25">
      <c r="A17" s="12"/>
      <c r="B17" s="13"/>
      <c r="C17" s="14"/>
      <c r="D17" s="14"/>
      <c r="E17" s="14"/>
      <c r="F17" s="15"/>
      <c r="G17" s="15"/>
      <c r="H17" s="16"/>
    </row>
    <row r="20" spans="1:8" x14ac:dyDescent="0.25">
      <c r="A20" s="19"/>
    </row>
    <row r="45" spans="3:7" x14ac:dyDescent="0.25">
      <c r="C45" s="35"/>
      <c r="D45" s="35"/>
      <c r="E45" s="35"/>
      <c r="F45" s="35"/>
      <c r="G45" s="35"/>
    </row>
  </sheetData>
  <mergeCells count="11">
    <mergeCell ref="A15:B15"/>
    <mergeCell ref="A1:H1"/>
    <mergeCell ref="A5:B5"/>
    <mergeCell ref="A6:B6"/>
    <mergeCell ref="A7:B7"/>
    <mergeCell ref="A8:B8"/>
    <mergeCell ref="A9:B9"/>
    <mergeCell ref="A10:B10"/>
    <mergeCell ref="A11:B11"/>
    <mergeCell ref="A13:B13"/>
    <mergeCell ref="A14:B14"/>
  </mergeCells>
  <pageMargins left="0.7" right="0.7" top="0.75" bottom="0.75" header="0.3" footer="0.3"/>
  <pageSetup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5"/>
  <sheetViews>
    <sheetView zoomScale="110" zoomScaleNormal="110" workbookViewId="0">
      <selection sqref="A1:H1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6" width="13.6640625" style="18" hidden="1" customWidth="1"/>
    <col min="7" max="7" width="13.6640625" style="18" customWidth="1"/>
    <col min="8" max="8" width="51.33203125" style="1" customWidth="1"/>
    <col min="9" max="16384" width="9.109375" style="1"/>
  </cols>
  <sheetData>
    <row r="1" spans="1:8" ht="24.75" customHeight="1" x14ac:dyDescent="0.25">
      <c r="A1" s="71" t="s">
        <v>14</v>
      </c>
      <c r="B1" s="72"/>
      <c r="C1" s="72"/>
      <c r="D1" s="72"/>
      <c r="E1" s="72"/>
      <c r="F1" s="72"/>
      <c r="G1" s="72"/>
      <c r="H1" s="72"/>
    </row>
    <row r="2" spans="1:8" s="2" customFormat="1" ht="33" customHeight="1" x14ac:dyDescent="0.25">
      <c r="A2" s="49" t="s">
        <v>23</v>
      </c>
      <c r="B2" s="53">
        <v>600106</v>
      </c>
      <c r="C2" s="51" t="s">
        <v>114</v>
      </c>
      <c r="D2" s="51" t="s">
        <v>168</v>
      </c>
      <c r="E2" s="51" t="s">
        <v>169</v>
      </c>
      <c r="F2" s="51" t="s">
        <v>170</v>
      </c>
      <c r="G2" s="51" t="s">
        <v>171</v>
      </c>
      <c r="H2" s="52" t="s">
        <v>0</v>
      </c>
    </row>
    <row r="3" spans="1:8" s="7" customFormat="1" ht="7.5" customHeight="1" x14ac:dyDescent="0.25">
      <c r="A3" s="3"/>
      <c r="B3" s="4"/>
      <c r="C3" s="5"/>
      <c r="D3" s="5"/>
      <c r="E3" s="5"/>
      <c r="F3" s="5"/>
      <c r="G3" s="5"/>
      <c r="H3" s="6"/>
    </row>
    <row r="4" spans="1:8" s="9" customFormat="1" ht="13.5" customHeight="1" x14ac:dyDescent="0.25">
      <c r="A4" s="45"/>
      <c r="B4" s="46"/>
      <c r="C4" s="47"/>
      <c r="D4" s="47"/>
      <c r="E4" s="47"/>
      <c r="F4" s="48"/>
      <c r="G4" s="48"/>
      <c r="H4" s="8" t="s">
        <v>3</v>
      </c>
    </row>
    <row r="5" spans="1:8" s="11" customFormat="1" ht="25.2" customHeight="1" x14ac:dyDescent="0.25">
      <c r="A5" s="70"/>
      <c r="B5" s="70"/>
      <c r="C5" s="29">
        <v>85</v>
      </c>
      <c r="D5" s="29"/>
      <c r="E5" s="29"/>
      <c r="F5" s="29"/>
      <c r="G5" s="58">
        <v>0</v>
      </c>
      <c r="H5" s="10"/>
    </row>
    <row r="6" spans="1:8" s="9" customFormat="1" ht="25.2" customHeight="1" x14ac:dyDescent="0.25">
      <c r="A6" s="70" t="s">
        <v>94</v>
      </c>
      <c r="B6" s="70"/>
      <c r="C6" s="29"/>
      <c r="D6" s="29"/>
      <c r="E6" s="29"/>
      <c r="F6" s="29"/>
      <c r="G6" s="58"/>
      <c r="H6" s="10"/>
    </row>
    <row r="7" spans="1:8" s="9" customFormat="1" ht="25.2" customHeight="1" x14ac:dyDescent="0.25">
      <c r="A7" s="70" t="s">
        <v>44</v>
      </c>
      <c r="B7" s="70"/>
      <c r="C7" s="29"/>
      <c r="D7" s="29"/>
      <c r="E7" s="29"/>
      <c r="F7" s="29"/>
      <c r="G7" s="58"/>
      <c r="H7" s="10"/>
    </row>
    <row r="8" spans="1:8" s="9" customFormat="1" ht="25.2" customHeight="1" x14ac:dyDescent="0.25">
      <c r="A8" s="70" t="s">
        <v>45</v>
      </c>
      <c r="B8" s="70"/>
      <c r="C8" s="29"/>
      <c r="D8" s="29"/>
      <c r="E8" s="29"/>
      <c r="F8" s="29"/>
      <c r="G8" s="58"/>
      <c r="H8" s="10"/>
    </row>
    <row r="9" spans="1:8" s="9" customFormat="1" ht="25.2" customHeight="1" x14ac:dyDescent="0.25">
      <c r="A9" s="70" t="s">
        <v>47</v>
      </c>
      <c r="B9" s="70"/>
      <c r="C9" s="29"/>
      <c r="D9" s="29"/>
      <c r="E9" s="29"/>
      <c r="F9" s="29"/>
      <c r="G9" s="58"/>
      <c r="H9" s="10"/>
    </row>
    <row r="10" spans="1:8" s="9" customFormat="1" ht="25.2" customHeight="1" x14ac:dyDescent="0.25">
      <c r="A10" s="70" t="s">
        <v>46</v>
      </c>
      <c r="B10" s="70"/>
      <c r="C10" s="29"/>
      <c r="D10" s="29"/>
      <c r="E10" s="29"/>
      <c r="F10" s="29"/>
      <c r="G10" s="58"/>
      <c r="H10" s="10"/>
    </row>
    <row r="11" spans="1:8" s="9" customFormat="1" ht="25.2" customHeight="1" x14ac:dyDescent="0.25">
      <c r="A11" s="70"/>
      <c r="B11" s="70"/>
      <c r="C11" s="29"/>
      <c r="D11" s="29"/>
      <c r="E11" s="29"/>
      <c r="F11" s="29"/>
      <c r="G11" s="58"/>
      <c r="H11" s="10"/>
    </row>
    <row r="12" spans="1:8" s="9" customFormat="1" ht="25.2" customHeight="1" x14ac:dyDescent="0.25">
      <c r="A12" s="70"/>
      <c r="B12" s="70"/>
      <c r="C12" s="29"/>
      <c r="D12" s="29"/>
      <c r="E12" s="29"/>
      <c r="F12" s="29"/>
      <c r="G12" s="58"/>
      <c r="H12" s="10"/>
    </row>
    <row r="13" spans="1:8" s="9" customFormat="1" ht="25.2" customHeight="1" x14ac:dyDescent="0.25">
      <c r="A13" s="70"/>
      <c r="B13" s="70"/>
      <c r="C13" s="29"/>
      <c r="D13" s="29"/>
      <c r="E13" s="29"/>
      <c r="F13" s="29"/>
      <c r="G13" s="58"/>
      <c r="H13" s="10"/>
    </row>
    <row r="14" spans="1:8" s="9" customFormat="1" ht="25.2" customHeight="1" x14ac:dyDescent="0.25">
      <c r="A14" s="70"/>
      <c r="B14" s="70"/>
      <c r="C14" s="29"/>
      <c r="D14" s="29"/>
      <c r="E14" s="29"/>
      <c r="F14" s="29"/>
      <c r="G14" s="58"/>
      <c r="H14" s="10"/>
    </row>
    <row r="15" spans="1:8" s="9" customFormat="1" ht="25.2" customHeight="1" x14ac:dyDescent="0.25">
      <c r="A15" s="70"/>
      <c r="B15" s="70"/>
      <c r="C15" s="29"/>
      <c r="D15" s="29"/>
      <c r="E15" s="29"/>
      <c r="F15" s="29"/>
      <c r="G15" s="58"/>
      <c r="H15" s="10"/>
    </row>
    <row r="16" spans="1:8" s="2" customFormat="1" ht="13.5" customHeight="1" x14ac:dyDescent="0.25">
      <c r="A16" s="54" t="s">
        <v>21</v>
      </c>
      <c r="B16" s="55"/>
      <c r="C16" s="56">
        <f>SUM(C5:C15)</f>
        <v>85</v>
      </c>
      <c r="D16" s="56">
        <f>SUM(D5:D15)</f>
        <v>0</v>
      </c>
      <c r="E16" s="56">
        <f>SUM(E5:E15)</f>
        <v>0</v>
      </c>
      <c r="F16" s="57">
        <f>SUM(F5:F15)</f>
        <v>0</v>
      </c>
      <c r="G16" s="57">
        <f>SUM(G5:G15)</f>
        <v>0</v>
      </c>
      <c r="H16" s="23"/>
    </row>
    <row r="17" spans="1:8" s="7" customFormat="1" ht="7.5" customHeight="1" x14ac:dyDescent="0.25">
      <c r="A17" s="12"/>
      <c r="B17" s="13"/>
      <c r="C17" s="14"/>
      <c r="D17" s="14"/>
      <c r="E17" s="14"/>
      <c r="F17" s="15"/>
      <c r="G17" s="15"/>
      <c r="H17" s="16"/>
    </row>
    <row r="19" spans="1:8" x14ac:dyDescent="0.25">
      <c r="A19" s="37"/>
    </row>
    <row r="20" spans="1:8" x14ac:dyDescent="0.25">
      <c r="A20" s="19"/>
    </row>
    <row r="45" spans="3:7" x14ac:dyDescent="0.25">
      <c r="C45" s="35"/>
      <c r="D45" s="35"/>
      <c r="E45" s="35"/>
      <c r="F45" s="35"/>
      <c r="G45" s="35"/>
    </row>
  </sheetData>
  <mergeCells count="12">
    <mergeCell ref="A15:B15"/>
    <mergeCell ref="A1:H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 horizontalCentered="1"/>
  <pageMargins left="0.45" right="0.45" top="0.5" bottom="0.5" header="0.3" footer="0.3"/>
  <pageSetup scale="8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4"/>
  <sheetViews>
    <sheetView zoomScale="110" zoomScaleNormal="110" workbookViewId="0">
      <selection activeCell="G6" sqref="G6"/>
    </sheetView>
  </sheetViews>
  <sheetFormatPr defaultColWidth="9.109375" defaultRowHeight="13.2" x14ac:dyDescent="0.25"/>
  <cols>
    <col min="1" max="1" width="35" style="1" customWidth="1"/>
    <col min="2" max="2" width="9.5546875" style="17" customWidth="1"/>
    <col min="3" max="6" width="13.6640625" style="18" customWidth="1"/>
    <col min="7" max="7" width="51.33203125" style="1" customWidth="1"/>
    <col min="8" max="16384" width="9.109375" style="1"/>
  </cols>
  <sheetData>
    <row r="1" spans="1:7" ht="24.75" customHeight="1" x14ac:dyDescent="0.25">
      <c r="A1" s="71" t="s">
        <v>14</v>
      </c>
      <c r="B1" s="72"/>
      <c r="C1" s="72"/>
      <c r="D1" s="72"/>
      <c r="E1" s="72"/>
      <c r="F1" s="72"/>
      <c r="G1" s="72"/>
    </row>
    <row r="2" spans="1:7" s="2" customFormat="1" ht="53.1" customHeight="1" x14ac:dyDescent="0.25">
      <c r="A2" s="49" t="s">
        <v>126</v>
      </c>
      <c r="B2" s="53">
        <v>551501</v>
      </c>
      <c r="C2" s="51" t="s">
        <v>114</v>
      </c>
      <c r="D2" s="51" t="s">
        <v>115</v>
      </c>
      <c r="E2" s="51" t="s">
        <v>116</v>
      </c>
      <c r="F2" s="51" t="s">
        <v>155</v>
      </c>
      <c r="G2" s="52" t="s">
        <v>0</v>
      </c>
    </row>
    <row r="3" spans="1:7" s="7" customFormat="1" ht="7.5" customHeight="1" x14ac:dyDescent="0.25">
      <c r="A3" s="3"/>
      <c r="B3" s="4"/>
      <c r="C3" s="5"/>
      <c r="D3" s="5"/>
      <c r="E3" s="5"/>
      <c r="F3" s="5"/>
      <c r="G3" s="6"/>
    </row>
    <row r="4" spans="1:7" s="9" customFormat="1" ht="13.5" customHeight="1" x14ac:dyDescent="0.25">
      <c r="A4" s="45"/>
      <c r="B4" s="46"/>
      <c r="C4" s="47"/>
      <c r="D4" s="47"/>
      <c r="E4" s="48"/>
      <c r="F4" s="48"/>
      <c r="G4" s="8" t="s">
        <v>3</v>
      </c>
    </row>
    <row r="5" spans="1:7" s="11" customFormat="1" ht="25.2" customHeight="1" x14ac:dyDescent="0.25">
      <c r="A5" s="70" t="s">
        <v>101</v>
      </c>
      <c r="B5" s="70"/>
      <c r="C5" s="29">
        <v>1347</v>
      </c>
      <c r="D5" s="29">
        <v>800</v>
      </c>
      <c r="E5" s="29">
        <v>800</v>
      </c>
      <c r="F5" s="58">
        <v>0</v>
      </c>
      <c r="G5" s="11" t="s">
        <v>165</v>
      </c>
    </row>
    <row r="6" spans="1:7" s="9" customFormat="1" ht="25.2" customHeight="1" x14ac:dyDescent="0.25">
      <c r="A6" s="70"/>
      <c r="B6" s="70"/>
      <c r="C6" s="29"/>
      <c r="D6" s="29"/>
      <c r="E6" s="29"/>
      <c r="F6" s="58"/>
      <c r="G6" s="40"/>
    </row>
    <row r="7" spans="1:7" s="9" customFormat="1" ht="25.2" customHeight="1" x14ac:dyDescent="0.25">
      <c r="A7" s="70"/>
      <c r="B7" s="70"/>
      <c r="C7" s="29"/>
      <c r="D7" s="29"/>
      <c r="E7" s="29"/>
      <c r="F7" s="58"/>
      <c r="G7" s="40"/>
    </row>
    <row r="8" spans="1:7" s="9" customFormat="1" ht="25.2" customHeight="1" x14ac:dyDescent="0.25">
      <c r="A8" s="70"/>
      <c r="B8" s="70"/>
      <c r="C8" s="29"/>
      <c r="D8" s="29"/>
      <c r="E8" s="29"/>
      <c r="F8" s="58"/>
      <c r="G8" s="40"/>
    </row>
    <row r="9" spans="1:7" s="9" customFormat="1" ht="25.2" customHeight="1" x14ac:dyDescent="0.25">
      <c r="A9" s="70"/>
      <c r="B9" s="70"/>
      <c r="C9" s="29"/>
      <c r="D9" s="29"/>
      <c r="E9" s="29"/>
      <c r="F9" s="58"/>
      <c r="G9" s="40"/>
    </row>
    <row r="10" spans="1:7" s="9" customFormat="1" ht="25.2" customHeight="1" x14ac:dyDescent="0.25">
      <c r="A10" s="44"/>
      <c r="B10" s="44"/>
      <c r="C10" s="29"/>
      <c r="D10" s="29"/>
      <c r="E10" s="29"/>
      <c r="F10" s="58"/>
      <c r="G10" s="40"/>
    </row>
    <row r="11" spans="1:7" s="9" customFormat="1" ht="25.2" customHeight="1" x14ac:dyDescent="0.25">
      <c r="A11" s="70"/>
      <c r="B11" s="70"/>
      <c r="C11" s="29"/>
      <c r="D11" s="29"/>
      <c r="E11" s="29"/>
      <c r="F11" s="58"/>
      <c r="G11" s="40"/>
    </row>
    <row r="12" spans="1:7" s="9" customFormat="1" ht="25.2" customHeight="1" x14ac:dyDescent="0.25">
      <c r="A12" s="70"/>
      <c r="B12" s="70"/>
      <c r="C12" s="29"/>
      <c r="D12" s="29"/>
      <c r="E12" s="29"/>
      <c r="F12" s="58"/>
      <c r="G12" s="40"/>
    </row>
    <row r="13" spans="1:7" s="9" customFormat="1" ht="25.2" customHeight="1" x14ac:dyDescent="0.25">
      <c r="A13" s="70"/>
      <c r="B13" s="70"/>
      <c r="C13" s="29"/>
      <c r="D13" s="29"/>
      <c r="E13" s="29"/>
      <c r="F13" s="58"/>
      <c r="G13" s="40"/>
    </row>
    <row r="14" spans="1:7" s="9" customFormat="1" ht="25.2" customHeight="1" x14ac:dyDescent="0.25">
      <c r="A14" s="70"/>
      <c r="B14" s="70"/>
      <c r="C14" s="29"/>
      <c r="D14" s="29"/>
      <c r="E14" s="29"/>
      <c r="F14" s="58"/>
      <c r="G14" s="40"/>
    </row>
    <row r="15" spans="1:7" s="9" customFormat="1" ht="25.2" customHeight="1" x14ac:dyDescent="0.25">
      <c r="A15" s="70"/>
      <c r="B15" s="70"/>
      <c r="C15" s="29"/>
      <c r="D15" s="29"/>
      <c r="E15" s="29"/>
      <c r="F15" s="58"/>
      <c r="G15" s="40"/>
    </row>
    <row r="16" spans="1:7" s="2" customFormat="1" ht="13.5" customHeight="1" x14ac:dyDescent="0.25">
      <c r="A16" s="54" t="s">
        <v>21</v>
      </c>
      <c r="B16" s="55"/>
      <c r="C16" s="56">
        <f>SUM(C5:C15)</f>
        <v>1347</v>
      </c>
      <c r="D16" s="56">
        <f>SUM(D5:D15)</f>
        <v>800</v>
      </c>
      <c r="E16" s="57">
        <f>SUM(E5:E15)</f>
        <v>800</v>
      </c>
      <c r="F16" s="57">
        <f>SUM(F5:F15)</f>
        <v>0</v>
      </c>
      <c r="G16" s="23"/>
    </row>
    <row r="18" spans="1:1" x14ac:dyDescent="0.25">
      <c r="A18" s="37"/>
    </row>
    <row r="19" spans="1:1" x14ac:dyDescent="0.25">
      <c r="A19" s="39"/>
    </row>
    <row r="44" spans="3:6" x14ac:dyDescent="0.25">
      <c r="C44" s="35"/>
      <c r="D44" s="35"/>
      <c r="E44" s="35"/>
      <c r="F44" s="35"/>
    </row>
  </sheetData>
  <mergeCells count="11">
    <mergeCell ref="A9:B9"/>
    <mergeCell ref="A1:G1"/>
    <mergeCell ref="A5:B5"/>
    <mergeCell ref="A6:B6"/>
    <mergeCell ref="A7:B7"/>
    <mergeCell ref="A8:B8"/>
    <mergeCell ref="A11:B11"/>
    <mergeCell ref="A12:B12"/>
    <mergeCell ref="A13:B13"/>
    <mergeCell ref="A14:B14"/>
    <mergeCell ref="A15:B15"/>
  </mergeCells>
  <pageMargins left="0.7" right="0.7" top="0.75" bottom="0.75" header="0.3" footer="0.3"/>
  <pageSetup scale="82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360EF52-59D0-41BF-88F3-B997C15737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Salaries</vt:lpstr>
      <vt:lpstr>Benefits</vt:lpstr>
      <vt:lpstr>Supplies</vt:lpstr>
      <vt:lpstr>Postage</vt:lpstr>
      <vt:lpstr>Subscriptions</vt:lpstr>
      <vt:lpstr>Furniture &lt; $5K</vt:lpstr>
      <vt:lpstr>Machines &lt; $5K</vt:lpstr>
      <vt:lpstr>Software &lt; $5K</vt:lpstr>
      <vt:lpstr>Software Maint</vt:lpstr>
      <vt:lpstr>Vehicle Maint</vt:lpstr>
      <vt:lpstr>Communications</vt:lpstr>
      <vt:lpstr>Professional Services</vt:lpstr>
      <vt:lpstr>Marketing Resources</vt:lpstr>
      <vt:lpstr>Rentals</vt:lpstr>
      <vt:lpstr>Freight</vt:lpstr>
      <vt:lpstr>Training</vt:lpstr>
      <vt:lpstr>Mileage</vt:lpstr>
      <vt:lpstr>Memberships</vt:lpstr>
      <vt:lpstr>Liability</vt:lpstr>
      <vt:lpstr>Bank Chgs</vt:lpstr>
      <vt:lpstr>Admin Fee</vt:lpstr>
      <vt:lpstr>Sponsorships</vt:lpstr>
      <vt:lpstr>BizDip</vt:lpstr>
      <vt:lpstr>Chamber</vt:lpstr>
      <vt:lpstr>HSC</vt:lpstr>
      <vt:lpstr>Local Programs</vt:lpstr>
      <vt:lpstr>Volunteer Prog</vt:lpstr>
      <vt:lpstr>Music Factory</vt:lpstr>
      <vt:lpstr>Machines &gt; $5K</vt:lpstr>
      <vt:lpstr>Transfers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Marketing budget plan estimates</dc:title>
  <dc:creator>Marianne Lauda</dc:creator>
  <cp:lastModifiedBy>Marianne Lauda</cp:lastModifiedBy>
  <cp:lastPrinted>2019-04-01T13:08:18Z</cp:lastPrinted>
  <dcterms:created xsi:type="dcterms:W3CDTF">2015-03-19T16:14:11Z</dcterms:created>
  <dcterms:modified xsi:type="dcterms:W3CDTF">2020-06-08T22:44:50Z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TC011507371033</vt:lpwstr>
  </property>
</Properties>
</file>