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xml"/>
  <Override PartName="/xl/charts/chart8.xml" ContentType="application/vnd.openxmlformats-officedocument.drawingml.chart+xml"/>
  <Override PartName="/xl/drawings/drawing11.xml" ContentType="application/vnd.openxmlformats-officedocument.drawing+xml"/>
  <Override PartName="/xl/charts/chart9.xml" ContentType="application/vnd.openxmlformats-officedocument.drawingml.chart+xml"/>
  <Override PartName="/xl/drawings/drawing12.xml" ContentType="application/vnd.openxmlformats-officedocument.drawing+xml"/>
  <Override PartName="/xl/charts/chart10.xml" ContentType="application/vnd.openxmlformats-officedocument.drawingml.chart+xml"/>
  <Override PartName="/xl/drawings/drawing13.xml" ContentType="application/vnd.openxmlformats-officedocument.drawing+xml"/>
  <Override PartName="/xl/charts/chart11.xml" ContentType="application/vnd.openxmlformats-officedocument.drawingml.chart+xml"/>
  <Override PartName="/xl/drawings/drawing14.xml" ContentType="application/vnd.openxmlformats-officedocument.drawing+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TAP\Reports\"/>
    </mc:Choice>
  </mc:AlternateContent>
  <workbookProtection workbookPassword="CC2E" lockStructure="1"/>
  <bookViews>
    <workbookView xWindow="0" yWindow="0" windowWidth="18045" windowHeight="7425"/>
  </bookViews>
  <sheets>
    <sheet name="TAP Report (1)" sheetId="30" r:id="rId1"/>
    <sheet name="Table of Contents (2)" sheetId="15" r:id="rId2"/>
    <sheet name="8 Year Pace (3)" sheetId="44" r:id="rId3"/>
    <sheet name="2016 Pace (4)" sheetId="32" r:id="rId4"/>
    <sheet name="2017 Pace (5)" sheetId="33" r:id="rId5"/>
    <sheet name="2018 Pace (6)" sheetId="34" r:id="rId6"/>
    <sheet name="2019 Pace (7)" sheetId="35" r:id="rId7"/>
    <sheet name="2020 Pace (8)" sheetId="36" r:id="rId8"/>
    <sheet name="2021 Pace (9)" sheetId="37" r:id="rId9"/>
    <sheet name="2022 Pace (10)" sheetId="38" r:id="rId10"/>
    <sheet name="2023 Pace (11)" sheetId="39" r:id="rId11"/>
    <sheet name="8 YR Demand (12)" sheetId="42" r:id="rId12"/>
    <sheet name="8 YR CC (13)" sheetId="43" r:id="rId13"/>
    <sheet name="8 Year TAP Method Pace (14)" sheetId="31" r:id="rId14"/>
    <sheet name="Glossary (15)" sheetId="40" r:id="rId15"/>
  </sheets>
  <externalReferences>
    <externalReference r:id="rId16"/>
    <externalReference r:id="rId17"/>
  </externalReferences>
  <definedNames>
    <definedName name="actual_bookings">[1]Data!$E$13</definedName>
    <definedName name="apr">[2]Data!$E$11</definedName>
    <definedName name="aug">[2]Data!$I$11</definedName>
    <definedName name="dec">[2]Data!$M$11</definedName>
    <definedName name="feb">[2]Data!$C$11</definedName>
    <definedName name="jan">[2]Data!$B$11</definedName>
    <definedName name="jul">[2]Data!$H$11</definedName>
    <definedName name="jun">[2]Data!$G$11</definedName>
    <definedName name="mar">[2]Data!$D$11</definedName>
    <definedName name="may">[2]Data!$F$11</definedName>
    <definedName name="nov">[2]Data!$L$11</definedName>
    <definedName name="oct">[2]Data!$K$11</definedName>
    <definedName name="pace_target">[1]Data!$F$13</definedName>
    <definedName name="_xlnm.Print_Area" localSheetId="3">'2016 Pace (4)'!$A$2:$N$51</definedName>
    <definedName name="_xlnm.Print_Area" localSheetId="4">'2017 Pace (5)'!$A$2:$N$51</definedName>
    <definedName name="_xlnm.Print_Area" localSheetId="5">'2018 Pace (6)'!$A$2:$N$51</definedName>
    <definedName name="_xlnm.Print_Area" localSheetId="6">'2019 Pace (7)'!$A$2:$N$51</definedName>
    <definedName name="_xlnm.Print_Area" localSheetId="7">'2020 Pace (8)'!$A$2:$N$51</definedName>
    <definedName name="_xlnm.Print_Area" localSheetId="8">'2021 Pace (9)'!$A$2:$N$51</definedName>
    <definedName name="_xlnm.Print_Area" localSheetId="9">'2022 Pace (10)'!$A$2:$N$51</definedName>
    <definedName name="_xlnm.Print_Area" localSheetId="10">'2023 Pace (11)'!$A$2:$N$51</definedName>
    <definedName name="_xlnm.Print_Area" localSheetId="2">'8 Year Pace (3)'!$A$2:$K$50</definedName>
    <definedName name="_xlnm.Print_Area" localSheetId="13">'8 Year TAP Method Pace (14)'!$A$2:$K$50</definedName>
    <definedName name="_xlnm.Print_Area" localSheetId="12">'8 YR CC (13)'!$A$1:$K$51</definedName>
    <definedName name="_xlnm.Print_Area" localSheetId="11">'8 YR Demand (12)'!$A$1:$K$51</definedName>
    <definedName name="_xlnm.Print_Area" localSheetId="14">'Glossary (15)'!$A$1:$B$25</definedName>
    <definedName name="s">[1]Data!$C$11</definedName>
    <definedName name="sep">[2]Data!$J$11</definedName>
    <definedName name="target_consumption">[1]Data!$G$13</definedName>
    <definedName name="tentative">[2]Data!$K$13</definedName>
    <definedName name="variance">[1]Data!$J$13</definedName>
    <definedName name="x">[1]Data!$B$11</definedName>
  </definedNames>
  <calcPr calcId="152511"/>
</workbook>
</file>

<file path=xl/calcChain.xml><?xml version="1.0" encoding="utf-8"?>
<calcChain xmlns="http://schemas.openxmlformats.org/spreadsheetml/2006/main">
  <c r="F12" i="31" l="1"/>
  <c r="B8" i="44"/>
  <c r="B8" i="42"/>
  <c r="B6" i="44"/>
  <c r="B7" i="44"/>
  <c r="B16" i="42"/>
  <c r="D16" i="42"/>
  <c r="E16" i="42"/>
  <c r="F16" i="44"/>
  <c r="G16" i="44"/>
  <c r="H16" i="42"/>
  <c r="I16" i="44"/>
  <c r="B12" i="31"/>
  <c r="I23" i="44"/>
  <c r="I23" i="42"/>
  <c r="H23" i="44"/>
  <c r="H23" i="42" s="1"/>
  <c r="G23" i="44"/>
  <c r="G23" i="42" s="1"/>
  <c r="F23" i="44"/>
  <c r="F23" i="42" s="1"/>
  <c r="E23" i="44"/>
  <c r="E23" i="42"/>
  <c r="D23" i="44"/>
  <c r="D23" i="42" s="1"/>
  <c r="C23" i="44"/>
  <c r="C23" i="42" s="1"/>
  <c r="B23" i="44"/>
  <c r="B23" i="42"/>
  <c r="I10" i="44"/>
  <c r="I10" i="42" s="1"/>
  <c r="H10" i="44"/>
  <c r="H10" i="42" s="1"/>
  <c r="G10" i="44"/>
  <c r="G10" i="42" s="1"/>
  <c r="F10" i="44"/>
  <c r="F10" i="42" s="1"/>
  <c r="E10" i="44"/>
  <c r="E10" i="42"/>
  <c r="D10" i="44"/>
  <c r="D10" i="42"/>
  <c r="C10" i="44"/>
  <c r="C10" i="42" s="1"/>
  <c r="B10" i="44"/>
  <c r="B10" i="42"/>
  <c r="D28" i="31"/>
  <c r="E28" i="31"/>
  <c r="F28" i="31"/>
  <c r="G28" i="31"/>
  <c r="H28" i="31"/>
  <c r="I28" i="31"/>
  <c r="C28" i="31"/>
  <c r="B28" i="31"/>
  <c r="E25" i="31"/>
  <c r="F25" i="31"/>
  <c r="G25" i="31"/>
  <c r="D25" i="31"/>
  <c r="C25" i="31"/>
  <c r="B25" i="31"/>
  <c r="D15" i="31"/>
  <c r="E15" i="31"/>
  <c r="F15" i="31"/>
  <c r="G15" i="31"/>
  <c r="H15" i="31"/>
  <c r="I15" i="31"/>
  <c r="C15" i="31"/>
  <c r="B15" i="31"/>
  <c r="G12" i="31"/>
  <c r="H12" i="31"/>
  <c r="I12" i="31"/>
  <c r="E12" i="31"/>
  <c r="D12" i="31"/>
  <c r="C12" i="31"/>
  <c r="I25" i="42"/>
  <c r="H25" i="42"/>
  <c r="G25" i="42"/>
  <c r="F25" i="44"/>
  <c r="E25" i="42"/>
  <c r="D25" i="44"/>
  <c r="C25" i="44"/>
  <c r="I12" i="42"/>
  <c r="H12" i="42"/>
  <c r="G12" i="44"/>
  <c r="F12" i="44"/>
  <c r="D12" i="44"/>
  <c r="C12" i="44"/>
  <c r="B25" i="42"/>
  <c r="B12" i="44"/>
  <c r="I29" i="44"/>
  <c r="H29" i="44"/>
  <c r="G29" i="44"/>
  <c r="F29" i="44"/>
  <c r="E29" i="44"/>
  <c r="D29" i="44"/>
  <c r="C29" i="44"/>
  <c r="B29" i="44"/>
  <c r="I28" i="44"/>
  <c r="H28" i="44"/>
  <c r="G28" i="44"/>
  <c r="F28" i="44"/>
  <c r="E28" i="44"/>
  <c r="D28" i="44"/>
  <c r="C28" i="44"/>
  <c r="B28" i="44"/>
  <c r="I27" i="44"/>
  <c r="H27" i="44"/>
  <c r="G27" i="44"/>
  <c r="F27" i="44"/>
  <c r="E27" i="44"/>
  <c r="D27" i="44"/>
  <c r="C27" i="44"/>
  <c r="B27" i="44"/>
  <c r="I26" i="44"/>
  <c r="H26" i="44"/>
  <c r="G26" i="44"/>
  <c r="F26" i="44"/>
  <c r="E26" i="44"/>
  <c r="D26" i="44"/>
  <c r="C26" i="44"/>
  <c r="B26" i="44"/>
  <c r="I25" i="44"/>
  <c r="E25" i="44"/>
  <c r="I24" i="44"/>
  <c r="H24" i="44"/>
  <c r="G24" i="44"/>
  <c r="F24" i="44"/>
  <c r="E24" i="44"/>
  <c r="D24" i="44"/>
  <c r="C24" i="44"/>
  <c r="B24" i="44"/>
  <c r="I22" i="44"/>
  <c r="H22" i="44"/>
  <c r="G22" i="44"/>
  <c r="F22" i="44"/>
  <c r="E22" i="44"/>
  <c r="D22" i="44"/>
  <c r="C22" i="44"/>
  <c r="B22" i="44"/>
  <c r="I21" i="44"/>
  <c r="H21" i="44"/>
  <c r="G21" i="44"/>
  <c r="F21" i="44"/>
  <c r="E21" i="44"/>
  <c r="D21" i="44"/>
  <c r="C21" i="44"/>
  <c r="B21" i="44"/>
  <c r="I20" i="44"/>
  <c r="H20" i="44"/>
  <c r="G20" i="44"/>
  <c r="F20" i="44"/>
  <c r="E20" i="44"/>
  <c r="D20" i="44"/>
  <c r="C20" i="44"/>
  <c r="B20" i="44"/>
  <c r="I19" i="44"/>
  <c r="H19" i="44"/>
  <c r="G19" i="44"/>
  <c r="F19" i="44"/>
  <c r="E19" i="44"/>
  <c r="D19" i="44"/>
  <c r="C19" i="44"/>
  <c r="B19" i="44"/>
  <c r="C16" i="44"/>
  <c r="I15" i="44"/>
  <c r="H15" i="44"/>
  <c r="G15" i="44"/>
  <c r="F15" i="44"/>
  <c r="E15" i="44"/>
  <c r="D15" i="44"/>
  <c r="C15" i="44"/>
  <c r="B15" i="44"/>
  <c r="I14" i="44"/>
  <c r="H14" i="44"/>
  <c r="G14" i="44"/>
  <c r="F14" i="44"/>
  <c r="E14" i="44"/>
  <c r="D14" i="44"/>
  <c r="C14" i="44"/>
  <c r="B14" i="44"/>
  <c r="I13" i="44"/>
  <c r="H13" i="44"/>
  <c r="G13" i="44"/>
  <c r="F13" i="44"/>
  <c r="E13" i="44"/>
  <c r="D13" i="44"/>
  <c r="C13" i="44"/>
  <c r="B13" i="44"/>
  <c r="E12" i="44"/>
  <c r="I11" i="44"/>
  <c r="H11" i="44"/>
  <c r="G11" i="44"/>
  <c r="F11" i="44"/>
  <c r="E11" i="44"/>
  <c r="D11" i="44"/>
  <c r="C11" i="44"/>
  <c r="B11" i="44"/>
  <c r="I9" i="44"/>
  <c r="H9" i="44"/>
  <c r="G9" i="44"/>
  <c r="F9" i="44"/>
  <c r="E9" i="44"/>
  <c r="D9" i="44"/>
  <c r="C9" i="44"/>
  <c r="B9" i="44"/>
  <c r="I8" i="44"/>
  <c r="H8" i="44"/>
  <c r="G8" i="44"/>
  <c r="F8" i="44"/>
  <c r="E8" i="44"/>
  <c r="D8" i="44"/>
  <c r="C8" i="44"/>
  <c r="I7" i="44"/>
  <c r="H7" i="44"/>
  <c r="G7" i="44"/>
  <c r="F7" i="44"/>
  <c r="E7" i="44"/>
  <c r="D7" i="44"/>
  <c r="C7" i="44"/>
  <c r="I6" i="44"/>
  <c r="H6" i="44"/>
  <c r="G6" i="44"/>
  <c r="F6" i="44"/>
  <c r="E6" i="44"/>
  <c r="D6" i="44"/>
  <c r="C6" i="44"/>
  <c r="B7" i="42"/>
  <c r="C7" i="42"/>
  <c r="D7" i="42"/>
  <c r="E7" i="42"/>
  <c r="F7" i="42"/>
  <c r="G7" i="42"/>
  <c r="H7" i="42"/>
  <c r="I7" i="42"/>
  <c r="C8" i="42"/>
  <c r="D8" i="42"/>
  <c r="E8" i="42"/>
  <c r="F8" i="42"/>
  <c r="G8" i="42"/>
  <c r="H8" i="42"/>
  <c r="I8" i="42"/>
  <c r="I20" i="42"/>
  <c r="I21" i="42"/>
  <c r="H20" i="42"/>
  <c r="H21" i="42"/>
  <c r="G20" i="42"/>
  <c r="G21" i="42"/>
  <c r="F20" i="42"/>
  <c r="F21" i="42"/>
  <c r="E20" i="42"/>
  <c r="E21" i="42"/>
  <c r="D20" i="42"/>
  <c r="D21" i="42"/>
  <c r="C20" i="42"/>
  <c r="J20" i="42" s="1"/>
  <c r="C21" i="42"/>
  <c r="B20" i="42"/>
  <c r="B21" i="42"/>
  <c r="J21" i="42" s="1"/>
  <c r="J20" i="43"/>
  <c r="J21" i="43"/>
  <c r="J7" i="43"/>
  <c r="J8" i="43"/>
  <c r="J29" i="43"/>
  <c r="J27" i="43"/>
  <c r="J26" i="43"/>
  <c r="J24" i="43"/>
  <c r="J22" i="43"/>
  <c r="J19" i="43"/>
  <c r="J16" i="43"/>
  <c r="J14" i="43"/>
  <c r="J13" i="43"/>
  <c r="J11" i="43"/>
  <c r="J9" i="43"/>
  <c r="J6" i="43"/>
  <c r="J15" i="43" s="1"/>
  <c r="I29" i="42"/>
  <c r="H29" i="42"/>
  <c r="G29" i="42"/>
  <c r="F29" i="42"/>
  <c r="E29" i="42"/>
  <c r="D29" i="42"/>
  <c r="C29" i="42"/>
  <c r="B29" i="42"/>
  <c r="I28" i="42"/>
  <c r="H28" i="42"/>
  <c r="G28" i="42"/>
  <c r="F28" i="42"/>
  <c r="E28" i="42"/>
  <c r="D28" i="42"/>
  <c r="C28" i="42"/>
  <c r="B28" i="42"/>
  <c r="I27" i="42"/>
  <c r="H27" i="42"/>
  <c r="G27" i="42"/>
  <c r="F27" i="42"/>
  <c r="E27" i="42"/>
  <c r="D27" i="42"/>
  <c r="C27" i="42"/>
  <c r="B27" i="42"/>
  <c r="I26" i="42"/>
  <c r="H26" i="42"/>
  <c r="G26" i="42"/>
  <c r="F26" i="42"/>
  <c r="E26" i="42"/>
  <c r="D26" i="42"/>
  <c r="C26" i="42"/>
  <c r="B26" i="42"/>
  <c r="C25" i="42"/>
  <c r="I24" i="42"/>
  <c r="H24" i="42"/>
  <c r="G24" i="42"/>
  <c r="F24" i="42"/>
  <c r="E24" i="42"/>
  <c r="D24" i="42"/>
  <c r="C24" i="42"/>
  <c r="B24" i="42"/>
  <c r="I22" i="42"/>
  <c r="H22" i="42"/>
  <c r="G22" i="42"/>
  <c r="F22" i="42"/>
  <c r="E22" i="42"/>
  <c r="D22" i="42"/>
  <c r="C22" i="42"/>
  <c r="B22" i="42"/>
  <c r="I19" i="42"/>
  <c r="H19" i="42"/>
  <c r="G19" i="42"/>
  <c r="F19" i="42"/>
  <c r="E19" i="42"/>
  <c r="D19" i="42"/>
  <c r="C19" i="42"/>
  <c r="B19" i="42"/>
  <c r="F16" i="42"/>
  <c r="C16" i="42"/>
  <c r="I15" i="42"/>
  <c r="H15" i="42"/>
  <c r="G15" i="42"/>
  <c r="F15" i="42"/>
  <c r="E15" i="42"/>
  <c r="D15" i="42"/>
  <c r="C15" i="42"/>
  <c r="B15" i="42"/>
  <c r="I14" i="42"/>
  <c r="H14" i="42"/>
  <c r="G14" i="42"/>
  <c r="F14" i="42"/>
  <c r="E14" i="42"/>
  <c r="D14" i="42"/>
  <c r="C14" i="42"/>
  <c r="B14" i="42"/>
  <c r="I13" i="42"/>
  <c r="H13" i="42"/>
  <c r="G13" i="42"/>
  <c r="F13" i="42"/>
  <c r="E13" i="42"/>
  <c r="D13" i="42"/>
  <c r="C13" i="42"/>
  <c r="B13" i="42"/>
  <c r="F12" i="42"/>
  <c r="E12" i="42"/>
  <c r="C12" i="42"/>
  <c r="I11" i="42"/>
  <c r="H11" i="42"/>
  <c r="G11" i="42"/>
  <c r="F11" i="42"/>
  <c r="E11" i="42"/>
  <c r="D11" i="42"/>
  <c r="C11" i="42"/>
  <c r="B11" i="42"/>
  <c r="I9" i="42"/>
  <c r="H9" i="42"/>
  <c r="G9" i="42"/>
  <c r="F9" i="42"/>
  <c r="J9" i="42" s="1"/>
  <c r="E9" i="42"/>
  <c r="D9" i="42"/>
  <c r="C9" i="42"/>
  <c r="B9" i="42"/>
  <c r="I6" i="42"/>
  <c r="H6" i="42"/>
  <c r="G6" i="42"/>
  <c r="F6" i="42"/>
  <c r="E6" i="42"/>
  <c r="D6" i="42"/>
  <c r="C6" i="42"/>
  <c r="J6" i="42" s="1"/>
  <c r="B6" i="42"/>
  <c r="J29" i="31"/>
  <c r="J27" i="31"/>
  <c r="J11" i="31"/>
  <c r="J9" i="31"/>
  <c r="J8" i="31"/>
  <c r="J16" i="31"/>
  <c r="J14" i="31"/>
  <c r="J19" i="31"/>
  <c r="J26" i="31"/>
  <c r="J21" i="31"/>
  <c r="J22" i="31"/>
  <c r="J23" i="31" s="1"/>
  <c r="J7" i="31"/>
  <c r="J20" i="31"/>
  <c r="J13" i="31"/>
  <c r="J24" i="31"/>
  <c r="J6" i="31"/>
  <c r="D25" i="42"/>
  <c r="H25" i="44"/>
  <c r="B25" i="44"/>
  <c r="G12" i="42"/>
  <c r="J12" i="43" l="1"/>
  <c r="J10" i="43"/>
  <c r="J23" i="43"/>
  <c r="J28" i="43"/>
  <c r="J25" i="43"/>
  <c r="I12" i="44"/>
  <c r="J6" i="44"/>
  <c r="I16" i="42"/>
  <c r="J14" i="42"/>
  <c r="H12" i="44"/>
  <c r="J7" i="44"/>
  <c r="H16" i="44"/>
  <c r="G25" i="44"/>
  <c r="G16" i="42"/>
  <c r="F25" i="42"/>
  <c r="J7" i="42"/>
  <c r="J29" i="42"/>
  <c r="J29" i="44"/>
  <c r="J27" i="42"/>
  <c r="J26" i="42"/>
  <c r="J24" i="42"/>
  <c r="J19" i="42"/>
  <c r="J19" i="44"/>
  <c r="J14" i="44"/>
  <c r="J13" i="42"/>
  <c r="E16" i="44"/>
  <c r="D12" i="42"/>
  <c r="D16" i="44"/>
  <c r="J27" i="44"/>
  <c r="J26" i="44"/>
  <c r="J24" i="44"/>
  <c r="J22" i="42"/>
  <c r="J23" i="42" s="1"/>
  <c r="J22" i="44"/>
  <c r="J25" i="44" s="1"/>
  <c r="J21" i="44"/>
  <c r="J20" i="44"/>
  <c r="J13" i="44"/>
  <c r="J15" i="44" s="1"/>
  <c r="J11" i="44"/>
  <c r="J11" i="42"/>
  <c r="J9" i="44"/>
  <c r="J12" i="44" s="1"/>
  <c r="J8" i="44"/>
  <c r="J8" i="42"/>
  <c r="J12" i="42"/>
  <c r="J16" i="42"/>
  <c r="J28" i="42"/>
  <c r="J23" i="44"/>
  <c r="J25" i="42"/>
  <c r="J15" i="42"/>
  <c r="J10" i="42"/>
  <c r="B12" i="42"/>
  <c r="B16" i="44"/>
  <c r="J16" i="44" s="1"/>
  <c r="J28" i="31"/>
  <c r="J12" i="31"/>
  <c r="J25" i="31"/>
  <c r="J10" i="31"/>
  <c r="J15" i="31"/>
  <c r="J28" i="44" l="1"/>
  <c r="J10" i="44"/>
</calcChain>
</file>

<file path=xl/sharedStrings.xml><?xml version="1.0" encoding="utf-8"?>
<sst xmlns="http://schemas.openxmlformats.org/spreadsheetml/2006/main" count="515" uniqueCount="112">
  <si>
    <t>Trends Analysis Projections, LLC</t>
  </si>
  <si>
    <t>THE TAP REPORT</t>
  </si>
  <si>
    <t>Total</t>
  </si>
  <si>
    <t>Definite Room Nights</t>
  </si>
  <si>
    <t>Pace Targets</t>
  </si>
  <si>
    <t>Pace Percentage</t>
  </si>
  <si>
    <t>Total Demand Room Nights</t>
  </si>
  <si>
    <t>Lost Room Nights</t>
  </si>
  <si>
    <t>Conversion Percentage</t>
  </si>
  <si>
    <t>Tentative Room Nights</t>
  </si>
  <si>
    <t>JAN</t>
  </si>
  <si>
    <t>FEB</t>
  </si>
  <si>
    <t>MAR</t>
  </si>
  <si>
    <t>APR</t>
  </si>
  <si>
    <t>MAY</t>
  </si>
  <si>
    <t>JUN</t>
  </si>
  <si>
    <t>JUL</t>
  </si>
  <si>
    <t>AUG</t>
  </si>
  <si>
    <t>SEP</t>
  </si>
  <si>
    <t>NOV</t>
  </si>
  <si>
    <t>DEC</t>
  </si>
  <si>
    <t>TOTAL</t>
  </si>
  <si>
    <t>OCT</t>
  </si>
  <si>
    <t>For More Information Contact:</t>
  </si>
  <si>
    <t>Jeff Eastman</t>
  </si>
  <si>
    <t>Table of Contents</t>
  </si>
  <si>
    <t>Report</t>
  </si>
  <si>
    <t>Page</t>
  </si>
  <si>
    <t xml:space="preserve">Report Date: </t>
  </si>
  <si>
    <t>Reports</t>
  </si>
  <si>
    <r>
      <t>TAP Report</t>
    </r>
    <r>
      <rPr>
        <sz val="10"/>
        <rFont val="Arial"/>
        <family val="2"/>
      </rPr>
      <t xml:space="preserve"> - Eight Year Pace Report.  Displays room night pace targets compared to definite room nights on the books for each month and year for the next 8 years, beginning with the current year, along with an annual summary of these years.</t>
    </r>
  </si>
  <si>
    <r>
      <t>Convention Center TAP Report</t>
    </r>
    <r>
      <rPr>
        <sz val="10"/>
        <rFont val="Arial"/>
        <family val="2"/>
      </rPr>
      <t xml:space="preserve"> - Compares pace targets to definite room nights on the books using convention center room nights only, on an annual basis.  Monthly detail can be provided upon request.</t>
    </r>
  </si>
  <si>
    <r>
      <t>Pace vs. Demand TAP Report</t>
    </r>
    <r>
      <rPr>
        <sz val="10"/>
        <rFont val="Arial"/>
        <family val="2"/>
      </rPr>
      <t xml:space="preserve"> - Displays an annual summary of pace, demand, and conversion data for the next 8 years, beginning with the currrent year.  Monthly detail is included in the Peer Set Benchmarking TAP Report.</t>
    </r>
  </si>
  <si>
    <r>
      <t>Peer Set Benchmarking TAP Report</t>
    </r>
    <r>
      <rPr>
        <sz val="10"/>
        <rFont val="Arial"/>
        <family val="2"/>
      </rPr>
      <t xml:space="preserve"> - Comparison of the client city's pace and demand data to the pace and demand data of the Peer Set for each month and year for the next 8 years, along with an annual summary of these years.  The top section of each page displays the client city's data.  The second section of the report displays the aggregate data for all cities listed in the Peer Set.  The third section compares the client city's performance to the performance of the Peer Set as a whole.</t>
    </r>
  </si>
  <si>
    <t>Glossary of Terms</t>
  </si>
  <si>
    <r>
      <rPr>
        <sz val="10"/>
        <color indexed="10"/>
        <rFont val="Arial"/>
        <family val="2"/>
      </rPr>
      <t>Consumption Benchmark</t>
    </r>
    <r>
      <rPr>
        <sz val="10"/>
        <color indexed="8"/>
        <rFont val="Arial"/>
        <family val="2"/>
      </rPr>
      <t xml:space="preserve"> – The average number of definite room nights produced by the bureau for each month and year for the last three twelve month periods.  Each month the “oldest” month is dropped from the calculation and the most recent month is added.</t>
    </r>
  </si>
  <si>
    <r>
      <t>Conversion Index</t>
    </r>
    <r>
      <rPr>
        <sz val="10"/>
        <rFont val="Arial"/>
        <family val="2"/>
      </rPr>
      <t xml:space="preserve"> - A measurement for each month and year of the client city's Conversion Percentage compared to the Peer Set's Conversion Percentage.  A value greater than 100 indicates that the client city is converting more demand to definite room nights than the Peer Set.  A number less than 100 indicates that the client city is converting less demand to definite room nights than the Peer Set.</t>
    </r>
  </si>
  <si>
    <r>
      <t>Conversion Index Rank</t>
    </r>
    <r>
      <rPr>
        <sz val="10"/>
        <rFont val="Arial"/>
        <family val="2"/>
      </rPr>
      <t xml:space="preserve"> - The position of the client's Conversion Index compared to the Peer Set.</t>
    </r>
  </si>
  <si>
    <r>
      <t>Conversion Percentage</t>
    </r>
    <r>
      <rPr>
        <sz val="10"/>
        <rFont val="Arial"/>
        <family val="2"/>
      </rPr>
      <t xml:space="preserve"> - The percentage of Total Demand Room Nights that the convention bureau converts to Definite Room Nights for each month and year at the time the report is published.</t>
    </r>
  </si>
  <si>
    <r>
      <rPr>
        <sz val="10"/>
        <color indexed="10"/>
        <rFont val="Arial"/>
        <family val="2"/>
      </rPr>
      <t>Definite Room Nights</t>
    </r>
    <r>
      <rPr>
        <sz val="10"/>
        <color indexed="8"/>
        <rFont val="Arial"/>
        <family val="2"/>
      </rPr>
      <t xml:space="preserve"> – Number of definite room nights, confirmed by the convention bureau for each month and year at the time the report is published.</t>
    </r>
  </si>
  <si>
    <r>
      <rPr>
        <sz val="10"/>
        <color indexed="10"/>
        <rFont val="Arial"/>
        <family val="2"/>
      </rPr>
      <t>Definite Room Night Share %</t>
    </r>
    <r>
      <rPr>
        <sz val="10"/>
        <color indexed="8"/>
        <rFont val="Arial"/>
        <family val="2"/>
      </rPr>
      <t xml:space="preserve"> – A percentage indicating the client city's portion of  the Peer Set's Definite Room Nights.</t>
    </r>
  </si>
  <si>
    <r>
      <rPr>
        <sz val="10"/>
        <color indexed="10"/>
        <rFont val="Arial"/>
        <family val="2"/>
      </rPr>
      <t>Lost Room Nights</t>
    </r>
    <r>
      <rPr>
        <sz val="10"/>
        <color indexed="8"/>
        <rFont val="Arial"/>
        <family val="2"/>
      </rPr>
      <t xml:space="preserve"> – The number of room nights. both definite and tentative, that have been lost for each month and year at the time the report is published.</t>
    </r>
  </si>
  <si>
    <r>
      <t>Pace Index</t>
    </r>
    <r>
      <rPr>
        <sz val="10"/>
        <rFont val="Arial"/>
        <family val="2"/>
      </rPr>
      <t xml:space="preserve"> - A measurement for each month and year of the client city's Pace Percentage compared to the Peer Set's Pace Percentage.  A value greater than 100 indicates that the client city's Pace Percentage is higher than that of the Peer Set.  A number less than 100 indicates that the client city's Pace Percentage is less than that of the Peer Set.</t>
    </r>
  </si>
  <si>
    <r>
      <t>Pace Index Rank</t>
    </r>
    <r>
      <rPr>
        <sz val="10"/>
        <rFont val="Arial"/>
        <family val="2"/>
      </rPr>
      <t xml:space="preserve"> - The position of the client's Pace Index compared to the Peer Set.</t>
    </r>
  </si>
  <si>
    <r>
      <rPr>
        <sz val="10"/>
        <color indexed="10"/>
        <rFont val="Arial"/>
        <family val="2"/>
      </rPr>
      <t>Pace Percentage</t>
    </r>
    <r>
      <rPr>
        <sz val="10"/>
        <color indexed="8"/>
        <rFont val="Arial"/>
        <family val="2"/>
      </rPr>
      <t xml:space="preserve"> – The percentage of Definite Room Nights compared to the Pace Target. If a given bureau continues to book at current trends the same percentage can be applied to the Consumption Benchmark when each month and year passes.</t>
    </r>
  </si>
  <si>
    <r>
      <rPr>
        <sz val="10"/>
        <color indexed="10"/>
        <rFont val="Arial"/>
        <family val="2"/>
      </rPr>
      <t>Pace Target</t>
    </r>
    <r>
      <rPr>
        <sz val="10"/>
        <color indexed="8"/>
        <rFont val="Arial"/>
        <family val="2"/>
      </rPr>
      <t xml:space="preserve"> – Number of definite room nights that should be confirmed for each month and year at the time the report is published (updated every month).  Pace targets are determined by analyzing a minimum of the last three years definite room nights and all definite room nights confirmed for the future.  The analysis is completed by comparing the date a booking was confirmed to that of the arrival date for each confirmed booking and computing the number of months in advance of arrival that each booking was confirmed.</t>
    </r>
  </si>
  <si>
    <r>
      <rPr>
        <sz val="10"/>
        <color indexed="10"/>
        <rFont val="Arial"/>
        <family val="2"/>
      </rPr>
      <t>Room Night Demand Share %</t>
    </r>
    <r>
      <rPr>
        <sz val="10"/>
        <color indexed="8"/>
        <rFont val="Arial"/>
        <family val="2"/>
      </rPr>
      <t xml:space="preserve"> – A percentage indicating the client city's portion of  the Peer Set's Demand.</t>
    </r>
  </si>
  <si>
    <r>
      <rPr>
        <sz val="10"/>
        <color indexed="10"/>
        <rFont val="Arial"/>
        <family val="2"/>
      </rPr>
      <t>Tentative Room Nights</t>
    </r>
    <r>
      <rPr>
        <sz val="10"/>
        <color indexed="8"/>
        <rFont val="Arial"/>
        <family val="2"/>
      </rPr>
      <t xml:space="preserve"> – The number of tentative room nights pending for each future month and year at the time the report is published.</t>
    </r>
  </si>
  <si>
    <r>
      <t>Total Demand</t>
    </r>
    <r>
      <rPr>
        <sz val="10"/>
        <rFont val="Arial"/>
        <family val="2"/>
      </rPr>
      <t xml:space="preserve"> </t>
    </r>
    <r>
      <rPr>
        <sz val="10"/>
        <color indexed="10"/>
        <rFont val="Arial"/>
        <family val="2"/>
      </rPr>
      <t>Room Nights</t>
    </r>
    <r>
      <rPr>
        <sz val="10"/>
        <rFont val="Arial"/>
        <family val="2"/>
      </rPr>
      <t xml:space="preserve"> - Number of total lead room nights issued by the convention bureau for each month and year at the time the report is published.</t>
    </r>
  </si>
  <si>
    <r>
      <rPr>
        <sz val="10"/>
        <color indexed="10"/>
        <rFont val="Arial"/>
        <family val="2"/>
      </rPr>
      <t>Variance</t>
    </r>
    <r>
      <rPr>
        <sz val="10"/>
        <color indexed="8"/>
        <rFont val="Arial"/>
        <family val="2"/>
      </rPr>
      <t xml:space="preserve"> – The difference between the Definite Room Nights and the Pace Target.</t>
    </r>
  </si>
  <si>
    <t>Glossary</t>
  </si>
  <si>
    <t xml:space="preserve">Period Ending: </t>
  </si>
  <si>
    <t xml:space="preserve">Report: </t>
  </si>
  <si>
    <r>
      <t>Infrastructure Improvement (or Destination Attractiveness) TAP Report</t>
    </r>
    <r>
      <rPr>
        <sz val="10"/>
        <rFont val="Arial"/>
        <family val="2"/>
      </rPr>
      <t xml:space="preserve"> - Uses revised consumption benchmarks and pace targets to take into account infrastructure improvements in a given market.</t>
    </r>
  </si>
  <si>
    <t>Phone: 913-261-8465</t>
  </si>
  <si>
    <t>Consumption Benchmark</t>
  </si>
  <si>
    <t>Definite Events</t>
  </si>
  <si>
    <t>Total Demand Events</t>
  </si>
  <si>
    <t>Lost Events</t>
  </si>
  <si>
    <t>Tentative Events</t>
  </si>
  <si>
    <t>2016 Pace</t>
  </si>
  <si>
    <t>2017 Pace</t>
  </si>
  <si>
    <t>8 Year Pace Reports</t>
  </si>
  <si>
    <t>Convention Center</t>
  </si>
  <si>
    <t>Pace vs Demand</t>
  </si>
  <si>
    <t>Total Definite Room Nights</t>
  </si>
  <si>
    <t>Total Definite Events</t>
  </si>
  <si>
    <t>Verbal Definite Room Nights</t>
  </si>
  <si>
    <t>Verbal Definite Events</t>
  </si>
  <si>
    <t>Verbal Definitie Events</t>
  </si>
  <si>
    <r>
      <t xml:space="preserve">TAP Method Pace </t>
    </r>
    <r>
      <rPr>
        <sz val="12"/>
        <color indexed="10"/>
        <rFont val="Arial"/>
        <family val="2"/>
      </rPr>
      <t>*</t>
    </r>
  </si>
  <si>
    <t xml:space="preserve">          * Calculates the Pace Targets &amp; Percentages based upon the annual average of definite room nights for events that have taken place over the past 36-months. </t>
  </si>
  <si>
    <t>8 Year Pace Goals</t>
  </si>
  <si>
    <t>8 Year TAP Method Pace Report</t>
  </si>
  <si>
    <t>8 Year Pace vs Demand</t>
  </si>
  <si>
    <t>8 Year Convention Center (CC)</t>
  </si>
  <si>
    <t>Variance</t>
  </si>
  <si>
    <t>Vancouver Events</t>
  </si>
  <si>
    <t>President &amp; CEO</t>
  </si>
  <si>
    <t>Trends, Analysis, Projections, LLC</t>
  </si>
  <si>
    <t>Cell: 913-961-3875</t>
  </si>
  <si>
    <t>2018 Pace</t>
  </si>
  <si>
    <t>12313 West 125th Terrace</t>
  </si>
  <si>
    <t>Overland Park, KS 66213</t>
  </si>
  <si>
    <t>2019 Pace</t>
  </si>
  <si>
    <t xml:space="preserve">Report for: </t>
  </si>
  <si>
    <t>2020 Pace</t>
  </si>
  <si>
    <t>2021 Pace</t>
  </si>
  <si>
    <t>2022 Pace</t>
  </si>
  <si>
    <t>2023 Pace</t>
  </si>
  <si>
    <t>Vancouver</t>
  </si>
  <si>
    <t>Period Ending January 31, 2016</t>
  </si>
  <si>
    <t>Report Date: February 3, 2016</t>
  </si>
  <si>
    <t>Vancouver Data</t>
  </si>
  <si>
    <t>Vancouver Room Nights</t>
  </si>
  <si>
    <t>Vancouver 2016 R/N</t>
  </si>
  <si>
    <t>Vancouver 2016 Events</t>
  </si>
  <si>
    <t>Vancouver 2017 R/N</t>
  </si>
  <si>
    <t>Vancouver 2017 Events</t>
  </si>
  <si>
    <t>Vancouver 2018 R/N</t>
  </si>
  <si>
    <t>Vancouver 2018 Events</t>
  </si>
  <si>
    <t>Vancouver 2019 R/N</t>
  </si>
  <si>
    <t>Vancouver 2019 Events</t>
  </si>
  <si>
    <t>Vancouver 2020 R/N</t>
  </si>
  <si>
    <t>Vancouver 2020 Events</t>
  </si>
  <si>
    <t>Vancouver 2021 R/N</t>
  </si>
  <si>
    <t>Vancouver 2021 Events</t>
  </si>
  <si>
    <t>Vancouver 2022 R/N</t>
  </si>
  <si>
    <t>Vancouver 2022 Events</t>
  </si>
  <si>
    <t>Vancouver 2023 R/N</t>
  </si>
  <si>
    <t>Vancouver 2023 Events</t>
  </si>
  <si>
    <t>Vancouver R/N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</si>
</sst>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27" x14ac:knownFonts="1">
    <font>
      <sz val="10"/>
      <name val="Arial"/>
    </font>
    <font>
      <sz val="10"/>
      <name val="Arial"/>
      <family val="2"/>
    </font>
    <font>
      <sz val="20"/>
      <name val="Arial"/>
      <family val="2"/>
    </font>
    <font>
      <b/>
      <sz val="26"/>
      <color indexed="9"/>
      <name val="Arial"/>
      <family val="2"/>
    </font>
    <font>
      <b/>
      <sz val="10"/>
      <color indexed="9"/>
      <name val="Arial"/>
      <family val="2"/>
    </font>
    <font>
      <sz val="10"/>
      <color indexed="10"/>
      <name val="Arial"/>
      <family val="2"/>
    </font>
    <font>
      <b/>
      <sz val="10"/>
      <name val="Arial"/>
      <family val="2"/>
    </font>
    <font>
      <b/>
      <sz val="12"/>
      <color indexed="9"/>
      <name val="Arial"/>
      <family val="2"/>
    </font>
    <font>
      <b/>
      <sz val="12"/>
      <color indexed="10"/>
      <name val="Arial"/>
      <family val="2"/>
    </font>
    <font>
      <b/>
      <sz val="12"/>
      <name val="Arial"/>
      <family val="2"/>
    </font>
    <font>
      <b/>
      <sz val="14"/>
      <color indexed="9"/>
      <name val="Arial"/>
      <family val="2"/>
    </font>
    <font>
      <b/>
      <sz val="14"/>
      <name val="Arial"/>
      <family val="2"/>
    </font>
    <font>
      <b/>
      <sz val="20"/>
      <name val="Arial"/>
      <family val="2"/>
    </font>
    <font>
      <i/>
      <sz val="12"/>
      <name val="Arial"/>
      <family val="2"/>
    </font>
    <font>
      <i/>
      <sz val="10"/>
      <name val="Arial"/>
      <family val="2"/>
    </font>
    <font>
      <sz val="10"/>
      <color indexed="8"/>
      <name val="Arial"/>
      <family val="2"/>
    </font>
    <font>
      <b/>
      <sz val="18"/>
      <name val="Arial"/>
      <family val="2"/>
    </font>
    <font>
      <sz val="12"/>
      <name val="Arial"/>
      <family val="2"/>
    </font>
    <font>
      <sz val="12"/>
      <color indexed="10"/>
      <name val="Arial"/>
      <family val="2"/>
    </font>
    <font>
      <sz val="11"/>
      <color theme="1"/>
      <name val="Calibri"/>
      <family val="2"/>
      <scheme val="minor"/>
    </font>
    <font>
      <u/>
      <sz val="10"/>
      <color theme="10"/>
      <name val="Arial"/>
      <family val="2"/>
    </font>
    <font>
      <i/>
      <sz val="12"/>
      <color rgb="FFFF0000"/>
      <name val="Arial"/>
      <family val="2"/>
    </font>
    <font>
      <b/>
      <sz val="10"/>
      <color rgb="FFFF0000"/>
      <name val="Arial"/>
      <family val="2"/>
    </font>
    <font>
      <sz val="10"/>
      <color rgb="FFFF0000"/>
      <name val="Arial"/>
      <family val="2"/>
    </font>
    <font>
      <sz val="10"/>
      <color theme="1"/>
      <name val="Arial"/>
      <family val="2"/>
    </font>
    <font>
      <b/>
      <sz val="12"/>
      <color rgb="FFFF0000"/>
      <name val="Arial"/>
      <family val="2"/>
    </font>
    <font>
      <sz val="10"/>
      <color rgb="FF000000"/>
      <name val="Arial"/>
      <family val="2"/>
    </font>
  </fonts>
  <fills count="6">
    <fill>
      <patternFill patternType="none"/>
    </fill>
    <fill>
      <patternFill patternType="gray125"/>
    </fill>
    <fill>
      <patternFill patternType="solid">
        <fgColor indexed="10"/>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24">
    <border>
      <left/>
      <right/>
      <top/>
      <bottom/>
      <diagonal/>
    </border>
    <border>
      <left style="hair">
        <color indexed="64"/>
      </left>
      <right style="thick">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ck">
        <color indexed="64"/>
      </left>
      <right style="hair">
        <color indexed="64"/>
      </right>
      <top style="hair">
        <color indexed="64"/>
      </top>
      <bottom style="hair">
        <color indexed="64"/>
      </bottom>
      <diagonal/>
    </border>
    <border>
      <left style="thick">
        <color indexed="64"/>
      </left>
      <right style="hair">
        <color indexed="64"/>
      </right>
      <top style="thick">
        <color indexed="64"/>
      </top>
      <bottom style="hair">
        <color indexed="64"/>
      </bottom>
      <diagonal/>
    </border>
    <border>
      <left style="hair">
        <color indexed="64"/>
      </left>
      <right style="hair">
        <color indexed="64"/>
      </right>
      <top style="thick">
        <color indexed="64"/>
      </top>
      <bottom style="hair">
        <color indexed="64"/>
      </bottom>
      <diagonal/>
    </border>
    <border>
      <left style="hair">
        <color indexed="64"/>
      </left>
      <right style="thick">
        <color indexed="64"/>
      </right>
      <top style="thick">
        <color indexed="64"/>
      </top>
      <bottom style="hair">
        <color indexed="64"/>
      </bottom>
      <diagonal/>
    </border>
    <border>
      <left/>
      <right/>
      <top style="thick">
        <color indexed="64"/>
      </top>
      <bottom/>
      <diagonal/>
    </border>
    <border>
      <left/>
      <right/>
      <top/>
      <bottom style="thick">
        <color indexed="64"/>
      </bottom>
      <diagonal/>
    </border>
    <border>
      <left style="thin">
        <color indexed="64"/>
      </left>
      <right style="thin">
        <color indexed="64"/>
      </right>
      <top style="thin">
        <color indexed="64"/>
      </top>
      <bottom style="thin">
        <color indexed="64"/>
      </bottom>
      <diagonal/>
    </border>
    <border>
      <left style="thick">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ck">
        <color indexed="64"/>
      </right>
      <top/>
      <bottom style="hair">
        <color indexed="64"/>
      </bottom>
      <diagonal/>
    </border>
    <border>
      <left style="hair">
        <color indexed="64"/>
      </left>
      <right style="hair">
        <color indexed="64"/>
      </right>
      <top style="hair">
        <color indexed="64"/>
      </top>
      <bottom style="thick">
        <color indexed="64"/>
      </bottom>
      <diagonal/>
    </border>
    <border>
      <left style="hair">
        <color indexed="64"/>
      </left>
      <right style="thick">
        <color indexed="64"/>
      </right>
      <top style="hair">
        <color indexed="64"/>
      </top>
      <bottom style="thick">
        <color indexed="64"/>
      </bottom>
      <diagonal/>
    </border>
    <border>
      <left style="thick">
        <color indexed="64"/>
      </left>
      <right style="hair">
        <color indexed="64"/>
      </right>
      <top style="hair">
        <color indexed="64"/>
      </top>
      <bottom style="thick">
        <color indexed="64"/>
      </bottom>
      <diagonal/>
    </border>
    <border>
      <left/>
      <right style="thick">
        <color rgb="FFFF0000"/>
      </right>
      <top/>
      <bottom style="thick">
        <color rgb="FFFF0000"/>
      </bottom>
      <diagonal/>
    </border>
    <border>
      <left/>
      <right/>
      <top/>
      <bottom style="thick">
        <color rgb="FFFF0000"/>
      </bottom>
      <diagonal/>
    </border>
    <border>
      <left style="thick">
        <color rgb="FFFF0000"/>
      </left>
      <right/>
      <top/>
      <bottom style="thick">
        <color rgb="FFFF0000"/>
      </bottom>
      <diagonal/>
    </border>
    <border>
      <left/>
      <right style="thick">
        <color rgb="FFFF0000"/>
      </right>
      <top/>
      <bottom/>
      <diagonal/>
    </border>
    <border>
      <left style="thick">
        <color rgb="FFFF0000"/>
      </left>
      <right/>
      <top/>
      <bottom/>
      <diagonal/>
    </border>
    <border>
      <left/>
      <right style="thick">
        <color rgb="FFFF0000"/>
      </right>
      <top style="thick">
        <color rgb="FFFF0000"/>
      </top>
      <bottom/>
      <diagonal/>
    </border>
    <border>
      <left/>
      <right/>
      <top style="thick">
        <color rgb="FFFF0000"/>
      </top>
      <bottom/>
      <diagonal/>
    </border>
    <border>
      <left style="thick">
        <color rgb="FFFF0000"/>
      </left>
      <right/>
      <top style="thick">
        <color rgb="FFFF0000"/>
      </top>
      <bottom/>
      <diagonal/>
    </border>
  </borders>
  <cellStyleXfs count="4">
    <xf numFmtId="0" fontId="0" fillId="0" borderId="0"/>
    <xf numFmtId="0" fontId="20" fillId="0" borderId="0" applyNumberFormat="0" applyFill="0" applyBorder="0" applyAlignment="0" applyProtection="0">
      <alignment vertical="top"/>
      <protection locked="0"/>
    </xf>
    <xf numFmtId="0" fontId="1" fillId="0" borderId="0"/>
    <xf numFmtId="0" fontId="19" fillId="0" borderId="0"/>
  </cellStyleXfs>
  <cellXfs count="123">
    <xf numFmtId="0" fontId="0" fillId="0" borderId="0" xfId="0"/>
    <xf numFmtId="0" fontId="6" fillId="0" borderId="0" xfId="0" applyFont="1"/>
    <xf numFmtId="0" fontId="10" fillId="2" borderId="0" xfId="0" applyFont="1" applyFill="1"/>
    <xf numFmtId="0" fontId="0" fillId="0" borderId="0" xfId="0" applyAlignment="1">
      <alignment horizontal="center"/>
    </xf>
    <xf numFmtId="0" fontId="20" fillId="0" borderId="0" xfId="1" quotePrefix="1" applyAlignment="1" applyProtection="1">
      <alignment horizontal="center"/>
    </xf>
    <xf numFmtId="0" fontId="20" fillId="0" borderId="0" xfId="1" applyAlignment="1" applyProtection="1"/>
    <xf numFmtId="0" fontId="0" fillId="0" borderId="0" xfId="0" applyAlignment="1">
      <alignment horizontal="left"/>
    </xf>
    <xf numFmtId="0" fontId="1" fillId="0" borderId="0" xfId="2"/>
    <xf numFmtId="0" fontId="1" fillId="0" borderId="16" xfId="2" applyBorder="1"/>
    <xf numFmtId="0" fontId="1" fillId="0" borderId="17" xfId="2" applyBorder="1"/>
    <xf numFmtId="0" fontId="1" fillId="0" borderId="18" xfId="2" applyBorder="1"/>
    <xf numFmtId="0" fontId="1" fillId="0" borderId="19" xfId="2" applyBorder="1"/>
    <xf numFmtId="0" fontId="1" fillId="0" borderId="0" xfId="2" applyBorder="1"/>
    <xf numFmtId="0" fontId="1" fillId="0" borderId="20" xfId="2" applyBorder="1"/>
    <xf numFmtId="0" fontId="9" fillId="0" borderId="0" xfId="2" applyFont="1" applyBorder="1"/>
    <xf numFmtId="0" fontId="9" fillId="0" borderId="0" xfId="2" applyFont="1" applyBorder="1" applyAlignment="1">
      <alignment horizontal="right"/>
    </xf>
    <xf numFmtId="0" fontId="6" fillId="3" borderId="0" xfId="2" applyFont="1" applyFill="1" applyBorder="1"/>
    <xf numFmtId="0" fontId="12" fillId="3" borderId="0" xfId="2" applyFont="1" applyFill="1" applyBorder="1"/>
    <xf numFmtId="0" fontId="12" fillId="3" borderId="0" xfId="2" applyFont="1" applyFill="1" applyBorder="1" applyAlignment="1">
      <alignment horizontal="left"/>
    </xf>
    <xf numFmtId="0" fontId="4" fillId="2" borderId="0" xfId="2" applyFont="1" applyFill="1" applyBorder="1"/>
    <xf numFmtId="0" fontId="3" fillId="2" borderId="0" xfId="2" applyFont="1" applyFill="1" applyBorder="1"/>
    <xf numFmtId="0" fontId="2" fillId="0" borderId="0" xfId="2" applyFont="1" applyBorder="1"/>
    <xf numFmtId="0" fontId="1" fillId="0" borderId="21" xfId="2" applyBorder="1"/>
    <xf numFmtId="0" fontId="1" fillId="0" borderId="22" xfId="2" applyBorder="1"/>
    <xf numFmtId="0" fontId="1" fillId="0" borderId="23" xfId="2" applyBorder="1"/>
    <xf numFmtId="0" fontId="1" fillId="4" borderId="0" xfId="2" applyFill="1"/>
    <xf numFmtId="9" fontId="6" fillId="4" borderId="0" xfId="2" applyNumberFormat="1" applyFont="1" applyFill="1" applyBorder="1" applyAlignment="1">
      <alignment horizontal="center"/>
    </xf>
    <xf numFmtId="0" fontId="6" fillId="4" borderId="0" xfId="2" applyFont="1" applyFill="1" applyBorder="1"/>
    <xf numFmtId="38" fontId="1" fillId="0" borderId="1" xfId="2" applyNumberFormat="1" applyFont="1" applyBorder="1" applyAlignment="1">
      <alignment horizontal="center"/>
    </xf>
    <xf numFmtId="38" fontId="1" fillId="4" borderId="2" xfId="2" applyNumberFormat="1" applyFont="1" applyFill="1" applyBorder="1" applyAlignment="1">
      <alignment horizontal="center"/>
    </xf>
    <xf numFmtId="0" fontId="13" fillId="0" borderId="0" xfId="2" applyFont="1"/>
    <xf numFmtId="9" fontId="1" fillId="4" borderId="2" xfId="2" applyNumberFormat="1" applyFont="1" applyFill="1" applyBorder="1" applyAlignment="1">
      <alignment horizontal="center"/>
    </xf>
    <xf numFmtId="0" fontId="1" fillId="0" borderId="3" xfId="2" applyFont="1" applyBorder="1"/>
    <xf numFmtId="0" fontId="5" fillId="0" borderId="0" xfId="2" applyFont="1"/>
    <xf numFmtId="0" fontId="8" fillId="0" borderId="0" xfId="2" applyFont="1"/>
    <xf numFmtId="0" fontId="9" fillId="0" borderId="0" xfId="2" applyFont="1"/>
    <xf numFmtId="0" fontId="7" fillId="3" borderId="0" xfId="2" applyFont="1" applyFill="1"/>
    <xf numFmtId="0" fontId="1" fillId="0" borderId="0" xfId="2" applyFont="1"/>
    <xf numFmtId="0" fontId="1" fillId="3" borderId="0" xfId="2" applyFont="1" applyFill="1"/>
    <xf numFmtId="0" fontId="11" fillId="3" borderId="0" xfId="2" applyFont="1" applyFill="1"/>
    <xf numFmtId="0" fontId="10" fillId="2" borderId="0" xfId="2" applyFont="1" applyFill="1"/>
    <xf numFmtId="0" fontId="9" fillId="3" borderId="0" xfId="2" applyFont="1" applyFill="1"/>
    <xf numFmtId="38" fontId="1" fillId="0" borderId="2" xfId="2" applyNumberFormat="1" applyBorder="1" applyAlignment="1">
      <alignment horizontal="center"/>
    </xf>
    <xf numFmtId="38" fontId="1" fillId="0" borderId="1" xfId="2" applyNumberFormat="1" applyBorder="1" applyAlignment="1">
      <alignment horizontal="center"/>
    </xf>
    <xf numFmtId="0" fontId="14" fillId="0" borderId="0" xfId="2" applyFont="1"/>
    <xf numFmtId="0" fontId="21" fillId="0" borderId="0" xfId="0" applyFont="1" applyFill="1"/>
    <xf numFmtId="0" fontId="1" fillId="5" borderId="3" xfId="2" applyFont="1" applyFill="1" applyBorder="1"/>
    <xf numFmtId="38" fontId="1" fillId="5" borderId="2" xfId="2" applyNumberFormat="1" applyFont="1" applyFill="1" applyBorder="1" applyAlignment="1">
      <alignment horizontal="center"/>
    </xf>
    <xf numFmtId="38" fontId="1" fillId="5" borderId="1" xfId="2" applyNumberFormat="1" applyFont="1" applyFill="1" applyBorder="1" applyAlignment="1">
      <alignment horizontal="center"/>
    </xf>
    <xf numFmtId="9" fontId="1" fillId="5" borderId="1" xfId="2" applyNumberFormat="1" applyFont="1" applyFill="1" applyBorder="1" applyAlignment="1">
      <alignment horizontal="center"/>
    </xf>
    <xf numFmtId="0" fontId="1" fillId="5" borderId="4" xfId="2" applyFont="1" applyFill="1" applyBorder="1"/>
    <xf numFmtId="38" fontId="1" fillId="5" borderId="5" xfId="2" applyNumberFormat="1" applyFont="1" applyFill="1" applyBorder="1" applyAlignment="1">
      <alignment horizontal="center"/>
    </xf>
    <xf numFmtId="38" fontId="1" fillId="5" borderId="6" xfId="2" applyNumberFormat="1" applyFont="1" applyFill="1" applyBorder="1" applyAlignment="1">
      <alignment horizontal="center"/>
    </xf>
    <xf numFmtId="0" fontId="22" fillId="0" borderId="0" xfId="2" applyFont="1" applyAlignment="1">
      <alignment horizontal="center"/>
    </xf>
    <xf numFmtId="38" fontId="1" fillId="5" borderId="5" xfId="2" applyNumberFormat="1" applyFill="1" applyBorder="1" applyAlignment="1">
      <alignment horizontal="center"/>
    </xf>
    <xf numFmtId="38" fontId="1" fillId="5" borderId="6" xfId="2" applyNumberFormat="1" applyFill="1" applyBorder="1" applyAlignment="1">
      <alignment horizontal="center"/>
    </xf>
    <xf numFmtId="0" fontId="21" fillId="0" borderId="0" xfId="2" applyFont="1"/>
    <xf numFmtId="3" fontId="1" fillId="5" borderId="1" xfId="2" applyNumberFormat="1" applyFont="1" applyFill="1" applyBorder="1" applyAlignment="1">
      <alignment horizontal="center"/>
    </xf>
    <xf numFmtId="3" fontId="1" fillId="5" borderId="2" xfId="2" applyNumberFormat="1" applyFont="1" applyFill="1" applyBorder="1" applyAlignment="1">
      <alignment horizontal="center"/>
    </xf>
    <xf numFmtId="0" fontId="6" fillId="3" borderId="7" xfId="2" applyFont="1" applyFill="1" applyBorder="1"/>
    <xf numFmtId="38" fontId="1" fillId="4" borderId="7" xfId="2" applyNumberFormat="1" applyFont="1" applyFill="1" applyBorder="1" applyAlignment="1">
      <alignment horizontal="center"/>
    </xf>
    <xf numFmtId="38" fontId="1" fillId="0" borderId="7" xfId="2" applyNumberFormat="1" applyFont="1" applyBorder="1" applyAlignment="1">
      <alignment horizontal="center"/>
    </xf>
    <xf numFmtId="38" fontId="1" fillId="4" borderId="8" xfId="2" applyNumberFormat="1" applyFont="1" applyFill="1" applyBorder="1" applyAlignment="1">
      <alignment horizontal="center"/>
    </xf>
    <xf numFmtId="38" fontId="1" fillId="0" borderId="8" xfId="2" applyNumberFormat="1" applyFont="1" applyBorder="1" applyAlignment="1">
      <alignment horizontal="center"/>
    </xf>
    <xf numFmtId="0" fontId="22" fillId="0" borderId="0" xfId="2" applyFont="1" applyBorder="1" applyAlignment="1">
      <alignment horizontal="center"/>
    </xf>
    <xf numFmtId="0" fontId="19" fillId="0" borderId="0" xfId="3"/>
    <xf numFmtId="0" fontId="9" fillId="0" borderId="0" xfId="3" applyFont="1" applyAlignment="1">
      <alignment horizontal="center"/>
    </xf>
    <xf numFmtId="0" fontId="23" fillId="0" borderId="9" xfId="3" applyFont="1" applyBorder="1" applyAlignment="1">
      <alignment vertical="top" wrapText="1"/>
    </xf>
    <xf numFmtId="0" fontId="24" fillId="0" borderId="9" xfId="3" applyFont="1" applyBorder="1" applyAlignment="1">
      <alignment vertical="top" wrapText="1"/>
    </xf>
    <xf numFmtId="0" fontId="24" fillId="0" borderId="9" xfId="3" applyFont="1" applyBorder="1" applyAlignment="1">
      <alignment vertical="top"/>
    </xf>
    <xf numFmtId="0" fontId="23" fillId="0" borderId="9" xfId="3" applyFont="1" applyBorder="1" applyAlignment="1">
      <alignment vertical="top"/>
    </xf>
    <xf numFmtId="164" fontId="16" fillId="0" borderId="0" xfId="2" applyNumberFormat="1" applyFont="1" applyBorder="1" applyAlignment="1">
      <alignment horizontal="left" readingOrder="1"/>
    </xf>
    <xf numFmtId="0" fontId="11" fillId="3" borderId="0" xfId="2" applyFont="1" applyFill="1" applyBorder="1"/>
    <xf numFmtId="0" fontId="11" fillId="3" borderId="0" xfId="2" applyFont="1" applyFill="1" applyBorder="1" applyAlignment="1">
      <alignment horizontal="right"/>
    </xf>
    <xf numFmtId="164" fontId="11" fillId="3" borderId="0" xfId="2" applyNumberFormat="1" applyFont="1" applyFill="1" applyBorder="1" applyAlignment="1">
      <alignment horizontal="left"/>
    </xf>
    <xf numFmtId="0" fontId="1" fillId="0" borderId="0" xfId="2" applyAlignment="1">
      <alignment horizontal="center"/>
    </xf>
    <xf numFmtId="0" fontId="11" fillId="3" borderId="0" xfId="2" applyFont="1" applyFill="1" applyAlignment="1">
      <alignment horizontal="center"/>
    </xf>
    <xf numFmtId="0" fontId="6" fillId="3" borderId="0" xfId="2" applyFont="1" applyFill="1"/>
    <xf numFmtId="0" fontId="12" fillId="3" borderId="0" xfId="2" applyFont="1" applyFill="1" applyBorder="1" applyAlignment="1">
      <alignment horizontal="right"/>
    </xf>
    <xf numFmtId="0" fontId="16" fillId="0" borderId="0" xfId="2" applyFont="1" applyBorder="1" applyAlignment="1">
      <alignment horizontal="right"/>
    </xf>
    <xf numFmtId="0" fontId="6" fillId="0" borderId="0" xfId="0" applyFont="1" applyAlignment="1">
      <alignment horizontal="right"/>
    </xf>
    <xf numFmtId="0" fontId="9" fillId="0" borderId="0" xfId="0" applyFont="1" applyAlignment="1">
      <alignment horizontal="right"/>
    </xf>
    <xf numFmtId="0" fontId="1" fillId="0" borderId="0" xfId="0" applyFont="1"/>
    <xf numFmtId="38" fontId="1" fillId="4" borderId="0" xfId="2" applyNumberFormat="1" applyFont="1" applyFill="1" applyBorder="1" applyAlignment="1">
      <alignment horizontal="center"/>
    </xf>
    <xf numFmtId="0" fontId="21" fillId="0" borderId="0" xfId="2" applyFont="1" applyBorder="1"/>
    <xf numFmtId="38" fontId="1" fillId="0" borderId="0" xfId="2" applyNumberFormat="1" applyFont="1" applyBorder="1" applyAlignment="1">
      <alignment horizontal="center"/>
    </xf>
    <xf numFmtId="9" fontId="1" fillId="5" borderId="2" xfId="2" applyNumberFormat="1" applyFill="1" applyBorder="1" applyAlignment="1">
      <alignment horizontal="center"/>
    </xf>
    <xf numFmtId="9" fontId="1" fillId="5" borderId="1" xfId="2" applyNumberFormat="1" applyFill="1" applyBorder="1" applyAlignment="1">
      <alignment horizontal="center"/>
    </xf>
    <xf numFmtId="0" fontId="1" fillId="0" borderId="0" xfId="2" applyFont="1" applyAlignment="1">
      <alignment horizontal="center"/>
    </xf>
    <xf numFmtId="3" fontId="1" fillId="4" borderId="2" xfId="2" applyNumberFormat="1" applyFont="1" applyFill="1" applyBorder="1" applyAlignment="1">
      <alignment horizontal="center"/>
    </xf>
    <xf numFmtId="9" fontId="1" fillId="5" borderId="2" xfId="2" applyNumberFormat="1" applyFont="1" applyFill="1" applyBorder="1" applyAlignment="1">
      <alignment horizontal="center"/>
    </xf>
    <xf numFmtId="0" fontId="25" fillId="0" borderId="0" xfId="2" applyFont="1" applyAlignment="1">
      <alignment horizontal="center"/>
    </xf>
    <xf numFmtId="0" fontId="1" fillId="5" borderId="10" xfId="2" applyFont="1" applyFill="1" applyBorder="1"/>
    <xf numFmtId="0" fontId="1" fillId="4" borderId="10" xfId="2" applyFont="1" applyFill="1" applyBorder="1"/>
    <xf numFmtId="38" fontId="1" fillId="5" borderId="11" xfId="2" applyNumberFormat="1" applyFill="1" applyBorder="1" applyAlignment="1">
      <alignment horizontal="center"/>
    </xf>
    <xf numFmtId="38" fontId="1" fillId="5" borderId="12" xfId="2" applyNumberFormat="1" applyFill="1" applyBorder="1" applyAlignment="1">
      <alignment horizontal="center"/>
    </xf>
    <xf numFmtId="38" fontId="1" fillId="4" borderId="11" xfId="2" applyNumberFormat="1" applyFill="1" applyBorder="1" applyAlignment="1">
      <alignment horizontal="center"/>
    </xf>
    <xf numFmtId="38" fontId="1" fillId="4" borderId="12" xfId="2" applyNumberFormat="1" applyFill="1" applyBorder="1" applyAlignment="1">
      <alignment horizontal="center"/>
    </xf>
    <xf numFmtId="38" fontId="1" fillId="5" borderId="1" xfId="2" applyNumberFormat="1" applyFill="1" applyBorder="1" applyAlignment="1">
      <alignment horizontal="center"/>
    </xf>
    <xf numFmtId="38" fontId="1" fillId="5" borderId="2" xfId="2" applyNumberFormat="1" applyFill="1" applyBorder="1" applyAlignment="1">
      <alignment horizontal="center"/>
    </xf>
    <xf numFmtId="38" fontId="1" fillId="4" borderId="1" xfId="2" applyNumberFormat="1" applyFont="1" applyFill="1" applyBorder="1" applyAlignment="1">
      <alignment horizontal="center"/>
    </xf>
    <xf numFmtId="0" fontId="17" fillId="0" borderId="0" xfId="0" applyFont="1" applyAlignment="1">
      <alignment horizontal="center"/>
    </xf>
    <xf numFmtId="0" fontId="23" fillId="0" borderId="0" xfId="0" applyFont="1"/>
    <xf numFmtId="3" fontId="1" fillId="4" borderId="1" xfId="2" applyNumberFormat="1" applyFont="1" applyFill="1" applyBorder="1" applyAlignment="1">
      <alignment horizontal="center"/>
    </xf>
    <xf numFmtId="9" fontId="1" fillId="4" borderId="1" xfId="2" applyNumberFormat="1" applyFont="1" applyFill="1" applyBorder="1" applyAlignment="1">
      <alignment horizontal="center"/>
    </xf>
    <xf numFmtId="38" fontId="1" fillId="5" borderId="13" xfId="2" applyNumberFormat="1" applyFont="1" applyFill="1" applyBorder="1" applyAlignment="1">
      <alignment horizontal="center"/>
    </xf>
    <xf numFmtId="38" fontId="1" fillId="5" borderId="14" xfId="2" applyNumberFormat="1" applyFont="1" applyFill="1" applyBorder="1" applyAlignment="1">
      <alignment horizontal="center"/>
    </xf>
    <xf numFmtId="0" fontId="1" fillId="4" borderId="3" xfId="2" applyFont="1" applyFill="1" applyBorder="1"/>
    <xf numFmtId="9" fontId="1" fillId="5" borderId="3" xfId="2" applyNumberFormat="1" applyFont="1" applyFill="1" applyBorder="1"/>
    <xf numFmtId="0" fontId="1" fillId="5" borderId="15" xfId="2" applyFont="1" applyFill="1" applyBorder="1"/>
    <xf numFmtId="9" fontId="1" fillId="4" borderId="2" xfId="2" applyNumberFormat="1" applyFill="1" applyBorder="1" applyAlignment="1">
      <alignment horizontal="center"/>
    </xf>
    <xf numFmtId="9" fontId="1" fillId="4" borderId="1" xfId="2" applyNumberFormat="1" applyFill="1" applyBorder="1" applyAlignment="1">
      <alignment horizontal="center"/>
    </xf>
    <xf numFmtId="3" fontId="1" fillId="4" borderId="2" xfId="2" applyNumberFormat="1" applyFill="1" applyBorder="1" applyAlignment="1">
      <alignment horizontal="center"/>
    </xf>
    <xf numFmtId="3" fontId="1" fillId="4" borderId="1" xfId="2" applyNumberFormat="1" applyFill="1" applyBorder="1" applyAlignment="1">
      <alignment horizontal="center"/>
    </xf>
    <xf numFmtId="38" fontId="1" fillId="4" borderId="2" xfId="2" applyNumberFormat="1" applyFill="1" applyBorder="1" applyAlignment="1">
      <alignment horizontal="center"/>
    </xf>
    <xf numFmtId="38" fontId="1" fillId="4" borderId="1" xfId="2" applyNumberFormat="1" applyFill="1" applyBorder="1" applyAlignment="1">
      <alignment horizontal="center"/>
    </xf>
    <xf numFmtId="38" fontId="1" fillId="5" borderId="13" xfId="2" applyNumberFormat="1" applyFill="1" applyBorder="1" applyAlignment="1">
      <alignment horizontal="center"/>
    </xf>
    <xf numFmtId="38" fontId="1" fillId="5" borderId="14" xfId="2" applyNumberFormat="1" applyFill="1" applyBorder="1" applyAlignment="1">
      <alignment horizontal="center"/>
    </xf>
    <xf numFmtId="0" fontId="26" fillId="0" borderId="0" xfId="3" applyFont="1"/>
    <xf numFmtId="164" fontId="9" fillId="0" borderId="0" xfId="2" applyNumberFormat="1" applyFont="1" applyBorder="1" applyAlignment="1">
      <alignment horizontal="left" readingOrder="1"/>
    </xf>
    <xf numFmtId="0" fontId="1" fillId="0" borderId="0" xfId="2" applyAlignment="1"/>
    <xf numFmtId="0" fontId="1" fillId="0" borderId="20" xfId="2" applyBorder="1" applyAlignment="1">
      <alignment horizontal="right"/>
    </xf>
    <xf numFmtId="0" fontId="1" fillId="0" borderId="0" xfId="2" applyBorder="1" applyAlignment="1">
      <alignment horizontal="right"/>
    </xf>
  </cellXfs>
  <cellStyles count="4">
    <cellStyle name="Hyperlink" xfId="1" builtinId="8"/>
    <cellStyle name="Normal" xfId="0" builtinId="0"/>
    <cellStyle name="Normal 2" xfId="2"/>
    <cellStyle name="Normal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321178120617109E-2"/>
          <c:y val="2.5787965616045853E-2"/>
          <c:w val="0.9242636746143057"/>
          <c:h val="0.78510028653295127"/>
        </c:manualLayout>
      </c:layout>
      <c:barChart>
        <c:barDir val="col"/>
        <c:grouping val="stacked"/>
        <c:varyColors val="0"/>
        <c:ser>
          <c:idx val="0"/>
          <c:order val="0"/>
          <c:tx>
            <c:strRef>
              <c:f>'8 Year Pace (3)'!$A$7</c:f>
              <c:strCache>
                <c:ptCount val="1"/>
                <c:pt idx="0">
                  <c:v>Definite Room Nights</c:v>
                </c:pt>
              </c:strCache>
            </c:strRef>
          </c:tx>
          <c:spPr>
            <a:solidFill>
              <a:srgbClr val="C00000">
                <a:alpha val="85000"/>
              </a:srgbClr>
            </a:solidFill>
            <a:ln>
              <a:noFill/>
            </a:ln>
            <a:effectLst>
              <a:innerShdw blurRad="114300">
                <a:prstClr val="black"/>
              </a:innerShdw>
            </a:effectLst>
            <a:scene3d>
              <a:camera prst="orthographicFront"/>
              <a:lightRig rig="freezing" dir="t">
                <a:rot lat="0" lon="0" rev="4200000"/>
              </a:lightRig>
            </a:scene3d>
            <a:sp3d prstMaterial="plastic">
              <a:bevelT w="101600" h="101600" prst="angle"/>
              <a:bevelB w="101600" h="101600" prst="angle"/>
            </a:sp3d>
          </c:spPr>
          <c:invertIfNegative val="0"/>
          <c:cat>
            <c:numRef>
              <c:f>'8 Year Pace (3)'!$B$5:$I$5</c:f>
              <c:numCache>
                <c:formatCode>General</c:formatCode>
                <c:ptCount val="8"/>
                <c:pt idx="0">
                  <c:v>2016</c:v>
                </c:pt>
                <c:pt idx="1">
                  <c:v>2017</c:v>
                </c:pt>
                <c:pt idx="2">
                  <c:v>2018</c:v>
                </c:pt>
                <c:pt idx="3">
                  <c:v>2019</c:v>
                </c:pt>
                <c:pt idx="4">
                  <c:v>2020</c:v>
                </c:pt>
                <c:pt idx="5">
                  <c:v>2021</c:v>
                </c:pt>
                <c:pt idx="6">
                  <c:v>2022</c:v>
                </c:pt>
                <c:pt idx="7">
                  <c:v>2023</c:v>
                </c:pt>
              </c:numCache>
            </c:numRef>
          </c:cat>
          <c:val>
            <c:numRef>
              <c:f>'8 Year Pace (3)'!$B$7:$I$7</c:f>
              <c:numCache>
                <c:formatCode>#,##0_);[Red]\(#,##0\)</c:formatCode>
                <c:ptCount val="8"/>
                <c:pt idx="0">
                  <c:v>256490</c:v>
                </c:pt>
                <c:pt idx="1">
                  <c:v>112766</c:v>
                </c:pt>
                <c:pt idx="2">
                  <c:v>115189</c:v>
                </c:pt>
                <c:pt idx="3">
                  <c:v>65420</c:v>
                </c:pt>
                <c:pt idx="4">
                  <c:v>37701</c:v>
                </c:pt>
                <c:pt idx="5">
                  <c:v>23925</c:v>
                </c:pt>
                <c:pt idx="6">
                  <c:v>27014</c:v>
                </c:pt>
                <c:pt idx="7">
                  <c:v>0</c:v>
                </c:pt>
              </c:numCache>
            </c:numRef>
          </c:val>
        </c:ser>
        <c:ser>
          <c:idx val="4"/>
          <c:order val="1"/>
          <c:tx>
            <c:strRef>
              <c:f>'8 Year Pace (3)'!$A$8</c:f>
              <c:strCache>
                <c:ptCount val="1"/>
                <c:pt idx="0">
                  <c:v>Verbal Definite Room Nights</c:v>
                </c:pt>
              </c:strCache>
            </c:strRef>
          </c:tx>
          <c:spPr>
            <a:solidFill>
              <a:srgbClr val="008000">
                <a:alpha val="85000"/>
              </a:srgbClr>
            </a:solidFill>
            <a:effectLst>
              <a:innerShdw blurRad="114300">
                <a:prstClr val="black"/>
              </a:innerShdw>
            </a:effectLst>
            <a:scene3d>
              <a:camera prst="orthographicFront"/>
              <a:lightRig rig="freezing" dir="t"/>
            </a:scene3d>
            <a:sp3d prstMaterial="plastic">
              <a:bevelT w="101600" h="101600"/>
              <a:bevelB w="101600" h="101600"/>
            </a:sp3d>
          </c:spPr>
          <c:invertIfNegative val="0"/>
          <c:val>
            <c:numRef>
              <c:f>'8 Year Pace (3)'!$B$8:$I$8</c:f>
              <c:numCache>
                <c:formatCode>#,##0_);[Red]\(#,##0\)</c:formatCode>
                <c:ptCount val="8"/>
                <c:pt idx="0">
                  <c:v>10317</c:v>
                </c:pt>
                <c:pt idx="1">
                  <c:v>43272</c:v>
                </c:pt>
                <c:pt idx="2">
                  <c:v>36685</c:v>
                </c:pt>
                <c:pt idx="3">
                  <c:v>26814</c:v>
                </c:pt>
                <c:pt idx="4">
                  <c:v>26445</c:v>
                </c:pt>
                <c:pt idx="5">
                  <c:v>20387</c:v>
                </c:pt>
                <c:pt idx="6">
                  <c:v>5000</c:v>
                </c:pt>
                <c:pt idx="7">
                  <c:v>22743</c:v>
                </c:pt>
              </c:numCache>
            </c:numRef>
          </c:val>
        </c:ser>
        <c:ser>
          <c:idx val="1"/>
          <c:order val="2"/>
          <c:tx>
            <c:strRef>
              <c:f>'8 Year Pace (3)'!$A$16</c:f>
              <c:strCache>
                <c:ptCount val="1"/>
                <c:pt idx="0">
                  <c:v>Tentative Room Nights</c:v>
                </c:pt>
              </c:strCache>
            </c:strRef>
          </c:tx>
          <c:spPr>
            <a:solidFill>
              <a:srgbClr val="000099">
                <a:alpha val="85000"/>
              </a:srgbClr>
            </a:solidFill>
            <a:ln>
              <a:noFill/>
            </a:ln>
            <a:effectLst>
              <a:innerShdw blurRad="114300">
                <a:prstClr val="black"/>
              </a:innerShdw>
            </a:effectLst>
            <a:scene3d>
              <a:camera prst="orthographicFront"/>
              <a:lightRig rig="freezing" dir="t">
                <a:rot lat="0" lon="0" rev="4200000"/>
              </a:lightRig>
            </a:scene3d>
            <a:sp3d prstMaterial="plastic">
              <a:bevelT w="101600" h="101600" prst="angle"/>
              <a:bevelB w="101600" h="101600" prst="angle"/>
            </a:sp3d>
          </c:spPr>
          <c:invertIfNegative val="0"/>
          <c:cat>
            <c:numRef>
              <c:f>'8 Year Pace (3)'!$B$5:$I$5</c:f>
              <c:numCache>
                <c:formatCode>General</c:formatCode>
                <c:ptCount val="8"/>
                <c:pt idx="0">
                  <c:v>2016</c:v>
                </c:pt>
                <c:pt idx="1">
                  <c:v>2017</c:v>
                </c:pt>
                <c:pt idx="2">
                  <c:v>2018</c:v>
                </c:pt>
                <c:pt idx="3">
                  <c:v>2019</c:v>
                </c:pt>
                <c:pt idx="4">
                  <c:v>2020</c:v>
                </c:pt>
                <c:pt idx="5">
                  <c:v>2021</c:v>
                </c:pt>
                <c:pt idx="6">
                  <c:v>2022</c:v>
                </c:pt>
                <c:pt idx="7">
                  <c:v>2023</c:v>
                </c:pt>
              </c:numCache>
            </c:numRef>
          </c:cat>
          <c:val>
            <c:numRef>
              <c:f>'8 Year Pace (3)'!$B$16:$I$16</c:f>
              <c:numCache>
                <c:formatCode>#,##0_);[Red]\(#,##0\)</c:formatCode>
                <c:ptCount val="8"/>
                <c:pt idx="0">
                  <c:v>37264</c:v>
                </c:pt>
                <c:pt idx="1">
                  <c:v>100229</c:v>
                </c:pt>
                <c:pt idx="2">
                  <c:v>79094</c:v>
                </c:pt>
                <c:pt idx="3">
                  <c:v>85439</c:v>
                </c:pt>
                <c:pt idx="4">
                  <c:v>67485</c:v>
                </c:pt>
                <c:pt idx="5">
                  <c:v>61872</c:v>
                </c:pt>
                <c:pt idx="6">
                  <c:v>73729</c:v>
                </c:pt>
                <c:pt idx="7">
                  <c:v>1750</c:v>
                </c:pt>
              </c:numCache>
            </c:numRef>
          </c:val>
        </c:ser>
        <c:dLbls>
          <c:showLegendKey val="0"/>
          <c:showVal val="0"/>
          <c:showCatName val="0"/>
          <c:showSerName val="0"/>
          <c:showPercent val="0"/>
          <c:showBubbleSize val="0"/>
        </c:dLbls>
        <c:gapWidth val="30"/>
        <c:overlap val="100"/>
        <c:axId val="505334024"/>
        <c:axId val="505337160"/>
      </c:barChart>
      <c:lineChart>
        <c:grouping val="standard"/>
        <c:varyColors val="0"/>
        <c:ser>
          <c:idx val="2"/>
          <c:order val="3"/>
          <c:tx>
            <c:strRef>
              <c:f>'8 Year Pace (3)'!$A$9</c:f>
              <c:strCache>
                <c:ptCount val="1"/>
                <c:pt idx="0">
                  <c:v>Pace Targets</c:v>
                </c:pt>
              </c:strCache>
            </c:strRef>
          </c:tx>
          <c:spPr>
            <a:ln>
              <a:solidFill>
                <a:schemeClr val="bg1">
                  <a:lumMod val="65000"/>
                </a:schemeClr>
              </a:solidFill>
            </a:ln>
          </c:spPr>
          <c:marker>
            <c:symbol val="circle"/>
            <c:size val="7"/>
            <c:spPr>
              <a:solidFill>
                <a:schemeClr val="bg1"/>
              </a:solidFill>
              <a:ln w="12700">
                <a:solidFill>
                  <a:schemeClr val="bg1">
                    <a:lumMod val="50000"/>
                  </a:schemeClr>
                </a:solidFill>
              </a:ln>
            </c:spPr>
          </c:marker>
          <c:cat>
            <c:numRef>
              <c:f>'8 Year Pace (3)'!$B$5:$I$5</c:f>
              <c:numCache>
                <c:formatCode>General</c:formatCode>
                <c:ptCount val="8"/>
                <c:pt idx="0">
                  <c:v>2016</c:v>
                </c:pt>
                <c:pt idx="1">
                  <c:v>2017</c:v>
                </c:pt>
                <c:pt idx="2">
                  <c:v>2018</c:v>
                </c:pt>
                <c:pt idx="3">
                  <c:v>2019</c:v>
                </c:pt>
                <c:pt idx="4">
                  <c:v>2020</c:v>
                </c:pt>
                <c:pt idx="5">
                  <c:v>2021</c:v>
                </c:pt>
                <c:pt idx="6">
                  <c:v>2022</c:v>
                </c:pt>
                <c:pt idx="7">
                  <c:v>2023</c:v>
                </c:pt>
              </c:numCache>
            </c:numRef>
          </c:cat>
          <c:val>
            <c:numRef>
              <c:f>'8 Year Pace (3)'!$B$9:$I$9</c:f>
              <c:numCache>
                <c:formatCode>#,##0_);[Red]\(#,##0\)</c:formatCode>
                <c:ptCount val="8"/>
                <c:pt idx="0">
                  <c:v>282935</c:v>
                </c:pt>
                <c:pt idx="1">
                  <c:v>220437</c:v>
                </c:pt>
                <c:pt idx="2">
                  <c:v>164160</c:v>
                </c:pt>
                <c:pt idx="3">
                  <c:v>101812</c:v>
                </c:pt>
                <c:pt idx="4">
                  <c:v>68835</c:v>
                </c:pt>
                <c:pt idx="5">
                  <c:v>46873</c:v>
                </c:pt>
                <c:pt idx="6">
                  <c:v>32050</c:v>
                </c:pt>
                <c:pt idx="7">
                  <c:v>17108</c:v>
                </c:pt>
              </c:numCache>
            </c:numRef>
          </c:val>
          <c:smooth val="0"/>
        </c:ser>
        <c:ser>
          <c:idx val="3"/>
          <c:order val="4"/>
          <c:tx>
            <c:strRef>
              <c:f>'8 Year Pace (3)'!$A$11</c:f>
              <c:strCache>
                <c:ptCount val="1"/>
                <c:pt idx="0">
                  <c:v>Consumption Benchmark</c:v>
                </c:pt>
              </c:strCache>
            </c:strRef>
          </c:tx>
          <c:spPr>
            <a:ln>
              <a:solidFill>
                <a:srgbClr val="0000FF"/>
              </a:solidFill>
            </a:ln>
          </c:spPr>
          <c:marker>
            <c:symbol val="triangle"/>
            <c:size val="9"/>
            <c:spPr>
              <a:solidFill>
                <a:schemeClr val="bg1"/>
              </a:solidFill>
              <a:ln w="12700">
                <a:solidFill>
                  <a:srgbClr val="0000FF"/>
                </a:solidFill>
              </a:ln>
            </c:spPr>
          </c:marker>
          <c:cat>
            <c:numRef>
              <c:f>'8 Year Pace (3)'!$B$5:$I$5</c:f>
              <c:numCache>
                <c:formatCode>General</c:formatCode>
                <c:ptCount val="8"/>
                <c:pt idx="0">
                  <c:v>2016</c:v>
                </c:pt>
                <c:pt idx="1">
                  <c:v>2017</c:v>
                </c:pt>
                <c:pt idx="2">
                  <c:v>2018</c:v>
                </c:pt>
                <c:pt idx="3">
                  <c:v>2019</c:v>
                </c:pt>
                <c:pt idx="4">
                  <c:v>2020</c:v>
                </c:pt>
                <c:pt idx="5">
                  <c:v>2021</c:v>
                </c:pt>
                <c:pt idx="6">
                  <c:v>2022</c:v>
                </c:pt>
                <c:pt idx="7">
                  <c:v>2023</c:v>
                </c:pt>
              </c:numCache>
            </c:numRef>
          </c:cat>
          <c:val>
            <c:numRef>
              <c:f>'8 Year Pace (3)'!$B$11:$I$11</c:f>
              <c:numCache>
                <c:formatCode>#,##0</c:formatCode>
                <c:ptCount val="8"/>
                <c:pt idx="0">
                  <c:v>303000</c:v>
                </c:pt>
                <c:pt idx="1">
                  <c:v>303000</c:v>
                </c:pt>
                <c:pt idx="2">
                  <c:v>303000</c:v>
                </c:pt>
                <c:pt idx="3">
                  <c:v>303000</c:v>
                </c:pt>
                <c:pt idx="4">
                  <c:v>303000</c:v>
                </c:pt>
                <c:pt idx="5">
                  <c:v>303000</c:v>
                </c:pt>
                <c:pt idx="6">
                  <c:v>303000</c:v>
                </c:pt>
                <c:pt idx="7">
                  <c:v>303000</c:v>
                </c:pt>
              </c:numCache>
            </c:numRef>
          </c:val>
          <c:smooth val="0"/>
        </c:ser>
        <c:dLbls>
          <c:showLegendKey val="0"/>
          <c:showVal val="0"/>
          <c:showCatName val="0"/>
          <c:showSerName val="0"/>
          <c:showPercent val="0"/>
          <c:showBubbleSize val="0"/>
        </c:dLbls>
        <c:marker val="1"/>
        <c:smooth val="0"/>
        <c:axId val="505334024"/>
        <c:axId val="505337160"/>
      </c:lineChart>
      <c:catAx>
        <c:axId val="50533402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05337160"/>
        <c:crosses val="autoZero"/>
        <c:auto val="1"/>
        <c:lblAlgn val="ctr"/>
        <c:lblOffset val="100"/>
        <c:noMultiLvlLbl val="0"/>
      </c:catAx>
      <c:valAx>
        <c:axId val="505337160"/>
        <c:scaling>
          <c:orientation val="minMax"/>
          <c:max val="325000"/>
        </c:scaling>
        <c:delete val="0"/>
        <c:axPos val="l"/>
        <c:numFmt formatCode="#,##0_);[Red]\(#,##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05334024"/>
        <c:crosses val="autoZero"/>
        <c:crossBetween val="between"/>
        <c:majorUnit val="25000"/>
      </c:valAx>
    </c:plotArea>
    <c:legend>
      <c:legendPos val="b"/>
      <c:layout>
        <c:manualLayout>
          <c:xMode val="edge"/>
          <c:yMode val="edge"/>
          <c:x val="6.8319657798735889E-2"/>
          <c:y val="0.91783610382035574"/>
          <c:w val="0.75330189616900967"/>
          <c:h val="4.6008810302221037E-2"/>
        </c:manualLayout>
      </c:layout>
      <c:overlay val="0"/>
      <c:txPr>
        <a:bodyPr/>
        <a:lstStyle/>
        <a:p>
          <a:pPr>
            <a:defRPr sz="33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369261477045909"/>
          <c:y val="4.9382716049382713E-2"/>
          <c:w val="0.80039920159680644"/>
          <c:h val="0.73456790123456794"/>
        </c:manualLayout>
      </c:layout>
      <c:areaChart>
        <c:grouping val="stacked"/>
        <c:varyColors val="0"/>
        <c:ser>
          <c:idx val="0"/>
          <c:order val="0"/>
          <c:tx>
            <c:strRef>
              <c:f>'8 YR Demand (12)'!$A$7</c:f>
              <c:strCache>
                <c:ptCount val="1"/>
                <c:pt idx="0">
                  <c:v>Definite Room Nights</c:v>
                </c:pt>
              </c:strCache>
            </c:strRef>
          </c:tx>
          <c:spPr>
            <a:solidFill>
              <a:srgbClr val="0000CC">
                <a:alpha val="84706"/>
              </a:srgbClr>
            </a:solidFill>
            <a:ln>
              <a:noFill/>
            </a:ln>
            <a:effectLst>
              <a:innerShdw blurRad="635000" dist="50800" dir="18900000">
                <a:prstClr val="black">
                  <a:alpha val="50000"/>
                </a:prstClr>
              </a:innerShdw>
            </a:effectLst>
          </c:spPr>
          <c:cat>
            <c:numRef>
              <c:f>'8 YR Demand (12)'!$B$5:$I$5</c:f>
              <c:numCache>
                <c:formatCode>General</c:formatCode>
                <c:ptCount val="8"/>
                <c:pt idx="0">
                  <c:v>2016</c:v>
                </c:pt>
                <c:pt idx="1">
                  <c:v>2017</c:v>
                </c:pt>
                <c:pt idx="2">
                  <c:v>2018</c:v>
                </c:pt>
                <c:pt idx="3">
                  <c:v>2019</c:v>
                </c:pt>
                <c:pt idx="4">
                  <c:v>2020</c:v>
                </c:pt>
                <c:pt idx="5">
                  <c:v>2021</c:v>
                </c:pt>
                <c:pt idx="6">
                  <c:v>2022</c:v>
                </c:pt>
                <c:pt idx="7">
                  <c:v>2023</c:v>
                </c:pt>
              </c:numCache>
            </c:numRef>
          </c:cat>
          <c:val>
            <c:numRef>
              <c:f>'8 YR Demand (12)'!$B$7:$I$7</c:f>
              <c:numCache>
                <c:formatCode>#,##0_);[Red]\(#,##0\)</c:formatCode>
                <c:ptCount val="8"/>
                <c:pt idx="0">
                  <c:v>256490</c:v>
                </c:pt>
                <c:pt idx="1">
                  <c:v>112766</c:v>
                </c:pt>
                <c:pt idx="2">
                  <c:v>115189</c:v>
                </c:pt>
                <c:pt idx="3">
                  <c:v>65420</c:v>
                </c:pt>
                <c:pt idx="4">
                  <c:v>37701</c:v>
                </c:pt>
                <c:pt idx="5">
                  <c:v>23925</c:v>
                </c:pt>
                <c:pt idx="6">
                  <c:v>27014</c:v>
                </c:pt>
                <c:pt idx="7">
                  <c:v>0</c:v>
                </c:pt>
              </c:numCache>
            </c:numRef>
          </c:val>
        </c:ser>
        <c:ser>
          <c:idx val="2"/>
          <c:order val="1"/>
          <c:tx>
            <c:strRef>
              <c:f>'8 YR Demand (12)'!$A$8</c:f>
              <c:strCache>
                <c:ptCount val="1"/>
                <c:pt idx="0">
                  <c:v>Verbal Definite Room Nights</c:v>
                </c:pt>
              </c:strCache>
            </c:strRef>
          </c:tx>
          <c:spPr>
            <a:solidFill>
              <a:srgbClr val="008000"/>
            </a:solidFill>
            <a:ln w="25400">
              <a:noFill/>
            </a:ln>
            <a:effectLst>
              <a:outerShdw blurRad="635000" dist="50800" dir="18900000" sx="1000" sy="1000" algn="ctr" rotWithShape="0">
                <a:srgbClr val="000000">
                  <a:alpha val="50000"/>
                </a:srgbClr>
              </a:outerShdw>
            </a:effectLst>
          </c:spPr>
          <c:val>
            <c:numRef>
              <c:f>'8 YR Demand (12)'!$B$8:$I$8</c:f>
              <c:numCache>
                <c:formatCode>#,##0_);[Red]\(#,##0\)</c:formatCode>
                <c:ptCount val="8"/>
                <c:pt idx="0">
                  <c:v>10317</c:v>
                </c:pt>
                <c:pt idx="1">
                  <c:v>43272</c:v>
                </c:pt>
                <c:pt idx="2">
                  <c:v>36685</c:v>
                </c:pt>
                <c:pt idx="3">
                  <c:v>26814</c:v>
                </c:pt>
                <c:pt idx="4">
                  <c:v>26445</c:v>
                </c:pt>
                <c:pt idx="5">
                  <c:v>20387</c:v>
                </c:pt>
                <c:pt idx="6">
                  <c:v>5000</c:v>
                </c:pt>
                <c:pt idx="7">
                  <c:v>22743</c:v>
                </c:pt>
              </c:numCache>
            </c:numRef>
          </c:val>
        </c:ser>
        <c:ser>
          <c:idx val="1"/>
          <c:order val="2"/>
          <c:tx>
            <c:strRef>
              <c:f>'8 YR Demand (12)'!$A$14</c:f>
              <c:strCache>
                <c:ptCount val="1"/>
                <c:pt idx="0">
                  <c:v>Lost Room Nights</c:v>
                </c:pt>
              </c:strCache>
            </c:strRef>
          </c:tx>
          <c:spPr>
            <a:solidFill>
              <a:srgbClr val="FD71AD"/>
            </a:solidFill>
            <a:ln w="25400">
              <a:noFill/>
            </a:ln>
            <a:effectLst>
              <a:innerShdw blurRad="635000" dist="50800" dir="18900000">
                <a:prstClr val="black">
                  <a:alpha val="50000"/>
                </a:prstClr>
              </a:innerShdw>
            </a:effectLst>
          </c:spPr>
          <c:cat>
            <c:numRef>
              <c:f>'8 YR Demand (12)'!$B$5:$I$5</c:f>
              <c:numCache>
                <c:formatCode>General</c:formatCode>
                <c:ptCount val="8"/>
                <c:pt idx="0">
                  <c:v>2016</c:v>
                </c:pt>
                <c:pt idx="1">
                  <c:v>2017</c:v>
                </c:pt>
                <c:pt idx="2">
                  <c:v>2018</c:v>
                </c:pt>
                <c:pt idx="3">
                  <c:v>2019</c:v>
                </c:pt>
                <c:pt idx="4">
                  <c:v>2020</c:v>
                </c:pt>
                <c:pt idx="5">
                  <c:v>2021</c:v>
                </c:pt>
                <c:pt idx="6">
                  <c:v>2022</c:v>
                </c:pt>
                <c:pt idx="7">
                  <c:v>2023</c:v>
                </c:pt>
              </c:numCache>
            </c:numRef>
          </c:cat>
          <c:val>
            <c:numRef>
              <c:f>'8 YR Demand (12)'!$B$14:$I$14</c:f>
              <c:numCache>
                <c:formatCode>#,##0</c:formatCode>
                <c:ptCount val="8"/>
                <c:pt idx="0">
                  <c:v>616703</c:v>
                </c:pt>
                <c:pt idx="1">
                  <c:v>535434</c:v>
                </c:pt>
                <c:pt idx="2">
                  <c:v>317941</c:v>
                </c:pt>
                <c:pt idx="3">
                  <c:v>195409</c:v>
                </c:pt>
                <c:pt idx="4">
                  <c:v>402744</c:v>
                </c:pt>
                <c:pt idx="5">
                  <c:v>109665</c:v>
                </c:pt>
                <c:pt idx="6">
                  <c:v>49192</c:v>
                </c:pt>
                <c:pt idx="7">
                  <c:v>15180</c:v>
                </c:pt>
              </c:numCache>
            </c:numRef>
          </c:val>
        </c:ser>
        <c:dLbls>
          <c:showLegendKey val="0"/>
          <c:showVal val="0"/>
          <c:showCatName val="0"/>
          <c:showSerName val="0"/>
          <c:showPercent val="0"/>
          <c:showBubbleSize val="0"/>
        </c:dLbls>
        <c:axId val="371551976"/>
        <c:axId val="371552368"/>
      </c:areaChart>
      <c:catAx>
        <c:axId val="371551976"/>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71552368"/>
        <c:crosses val="autoZero"/>
        <c:auto val="1"/>
        <c:lblAlgn val="ctr"/>
        <c:lblOffset val="100"/>
        <c:noMultiLvlLbl val="0"/>
      </c:catAx>
      <c:valAx>
        <c:axId val="371552368"/>
        <c:scaling>
          <c:orientation val="minMax"/>
          <c:max val="900000"/>
        </c:scaling>
        <c:delete val="0"/>
        <c:axPos val="l"/>
        <c:majorGridlines>
          <c:spPr>
            <a:ln>
              <a:solidFill>
                <a:sysClr val="window" lastClr="FFFFFF">
                  <a:lumMod val="50000"/>
                </a:sysClr>
              </a:solidFill>
            </a:ln>
          </c:spPr>
        </c:majorGridlines>
        <c:numFmt formatCode="#,##0_);[Red]\(#,##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71551976"/>
        <c:crosses val="autoZero"/>
        <c:crossBetween val="midCat"/>
      </c:valAx>
      <c:spPr>
        <a:solidFill>
          <a:srgbClr val="CCCCFF"/>
        </a:solidFill>
      </c:spPr>
    </c:plotArea>
    <c:legend>
      <c:legendPos val="b"/>
      <c:layout/>
      <c:overlay val="0"/>
      <c:txPr>
        <a:bodyPr/>
        <a:lstStyle/>
        <a:p>
          <a:pPr>
            <a:defRPr sz="335" b="0" i="0" u="none" strike="noStrike" baseline="0">
              <a:solidFill>
                <a:srgbClr val="000000"/>
              </a:solidFill>
              <a:latin typeface="Calibri"/>
              <a:ea typeface="Calibri"/>
              <a:cs typeface="Calibri"/>
            </a:defRPr>
          </a:pPr>
          <a:endParaRPr lang="en-US"/>
        </a:p>
      </c:txPr>
    </c:legend>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362480127186015E-2"/>
          <c:y val="4.0816326530612242E-2"/>
          <c:w val="0.92527821939586641"/>
          <c:h val="0.7857142857142857"/>
        </c:manualLayout>
      </c:layout>
      <c:barChart>
        <c:barDir val="col"/>
        <c:grouping val="stacked"/>
        <c:varyColors val="0"/>
        <c:ser>
          <c:idx val="0"/>
          <c:order val="0"/>
          <c:tx>
            <c:strRef>
              <c:f>'8 YR CC (13)'!$A$7</c:f>
              <c:strCache>
                <c:ptCount val="1"/>
                <c:pt idx="0">
                  <c:v>Definite Room Nights</c:v>
                </c:pt>
              </c:strCache>
            </c:strRef>
          </c:tx>
          <c:spPr>
            <a:solidFill>
              <a:srgbClr val="C00000">
                <a:alpha val="85000"/>
              </a:srgbClr>
            </a:solidFill>
            <a:ln>
              <a:noFill/>
            </a:ln>
            <a:effectLst>
              <a:innerShdw blurRad="114300">
                <a:prstClr val="black"/>
              </a:innerShdw>
            </a:effectLst>
            <a:scene3d>
              <a:camera prst="orthographicFront"/>
              <a:lightRig rig="freezing" dir="t">
                <a:rot lat="0" lon="0" rev="4200000"/>
              </a:lightRig>
            </a:scene3d>
            <a:sp3d prstMaterial="plastic">
              <a:bevelT w="101600" h="101600" prst="angle"/>
              <a:bevelB w="101600" h="101600" prst="angle"/>
            </a:sp3d>
          </c:spPr>
          <c:invertIfNegative val="0"/>
          <c:cat>
            <c:numRef>
              <c:f>'8 YR CC (13)'!$B$5:$I$5</c:f>
              <c:numCache>
                <c:formatCode>General</c:formatCode>
                <c:ptCount val="8"/>
                <c:pt idx="0">
                  <c:v>2016</c:v>
                </c:pt>
                <c:pt idx="1">
                  <c:v>2017</c:v>
                </c:pt>
                <c:pt idx="2">
                  <c:v>2018</c:v>
                </c:pt>
                <c:pt idx="3">
                  <c:v>2019</c:v>
                </c:pt>
                <c:pt idx="4">
                  <c:v>2020</c:v>
                </c:pt>
                <c:pt idx="5">
                  <c:v>2021</c:v>
                </c:pt>
                <c:pt idx="6">
                  <c:v>2022</c:v>
                </c:pt>
                <c:pt idx="7">
                  <c:v>2023</c:v>
                </c:pt>
              </c:numCache>
            </c:numRef>
          </c:cat>
          <c:val>
            <c:numRef>
              <c:f>'8 YR CC (13)'!$B$7:$I$7</c:f>
              <c:numCache>
                <c:formatCode>#,##0_);[Red]\(#,##0\)</c:formatCode>
                <c:ptCount val="8"/>
                <c:pt idx="0">
                  <c:v>172859</c:v>
                </c:pt>
                <c:pt idx="1">
                  <c:v>73455</c:v>
                </c:pt>
                <c:pt idx="2">
                  <c:v>96840</c:v>
                </c:pt>
                <c:pt idx="3">
                  <c:v>59928</c:v>
                </c:pt>
                <c:pt idx="4">
                  <c:v>36496</c:v>
                </c:pt>
                <c:pt idx="5">
                  <c:v>23925</c:v>
                </c:pt>
                <c:pt idx="6">
                  <c:v>24769</c:v>
                </c:pt>
                <c:pt idx="7">
                  <c:v>0</c:v>
                </c:pt>
              </c:numCache>
            </c:numRef>
          </c:val>
        </c:ser>
        <c:ser>
          <c:idx val="4"/>
          <c:order val="1"/>
          <c:tx>
            <c:strRef>
              <c:f>'8 YR CC (13)'!$A$8</c:f>
              <c:strCache>
                <c:ptCount val="1"/>
                <c:pt idx="0">
                  <c:v>Verbal Definite Room Nights</c:v>
                </c:pt>
              </c:strCache>
            </c:strRef>
          </c:tx>
          <c:spPr>
            <a:solidFill>
              <a:srgbClr val="008000"/>
            </a:solidFill>
            <a:ln>
              <a:noFill/>
            </a:ln>
            <a:effectLst>
              <a:innerShdw blurRad="114300">
                <a:prstClr val="black"/>
              </a:innerShdw>
            </a:effectLst>
            <a:scene3d>
              <a:camera prst="orthographicFront"/>
              <a:lightRig rig="freezing" dir="t"/>
            </a:scene3d>
            <a:sp3d prstMaterial="plastic">
              <a:bevelT w="101600" h="101600" prst="angle"/>
              <a:bevelB w="101600" h="101600" prst="angle"/>
            </a:sp3d>
          </c:spPr>
          <c:invertIfNegative val="0"/>
          <c:val>
            <c:numRef>
              <c:f>'8 YR CC (13)'!$B$8:$I$8</c:f>
              <c:numCache>
                <c:formatCode>#,##0_);[Red]\(#,##0\)</c:formatCode>
                <c:ptCount val="8"/>
                <c:pt idx="0">
                  <c:v>2240</c:v>
                </c:pt>
                <c:pt idx="1">
                  <c:v>35954</c:v>
                </c:pt>
                <c:pt idx="2">
                  <c:v>25860</c:v>
                </c:pt>
                <c:pt idx="3">
                  <c:v>8840</c:v>
                </c:pt>
                <c:pt idx="4">
                  <c:v>26445</c:v>
                </c:pt>
                <c:pt idx="5">
                  <c:v>20387</c:v>
                </c:pt>
                <c:pt idx="6">
                  <c:v>5000</c:v>
                </c:pt>
                <c:pt idx="7">
                  <c:v>22743</c:v>
                </c:pt>
              </c:numCache>
            </c:numRef>
          </c:val>
        </c:ser>
        <c:ser>
          <c:idx val="1"/>
          <c:order val="2"/>
          <c:tx>
            <c:strRef>
              <c:f>'8 YR CC (13)'!$A$16</c:f>
              <c:strCache>
                <c:ptCount val="1"/>
                <c:pt idx="0">
                  <c:v>Tentative Room Nights</c:v>
                </c:pt>
              </c:strCache>
            </c:strRef>
          </c:tx>
          <c:spPr>
            <a:solidFill>
              <a:srgbClr val="000099">
                <a:alpha val="85000"/>
              </a:srgbClr>
            </a:solidFill>
            <a:ln>
              <a:noFill/>
            </a:ln>
            <a:effectLst>
              <a:innerShdw blurRad="114300">
                <a:prstClr val="black"/>
              </a:innerShdw>
            </a:effectLst>
            <a:scene3d>
              <a:camera prst="orthographicFront"/>
              <a:lightRig rig="freezing" dir="t">
                <a:rot lat="0" lon="0" rev="4200000"/>
              </a:lightRig>
            </a:scene3d>
            <a:sp3d prstMaterial="plastic">
              <a:bevelT w="101600" h="101600" prst="angle"/>
              <a:bevelB w="101600" h="101600" prst="angle"/>
            </a:sp3d>
          </c:spPr>
          <c:invertIfNegative val="0"/>
          <c:cat>
            <c:numRef>
              <c:f>'8 YR CC (13)'!$B$5:$I$5</c:f>
              <c:numCache>
                <c:formatCode>General</c:formatCode>
                <c:ptCount val="8"/>
                <c:pt idx="0">
                  <c:v>2016</c:v>
                </c:pt>
                <c:pt idx="1">
                  <c:v>2017</c:v>
                </c:pt>
                <c:pt idx="2">
                  <c:v>2018</c:v>
                </c:pt>
                <c:pt idx="3">
                  <c:v>2019</c:v>
                </c:pt>
                <c:pt idx="4">
                  <c:v>2020</c:v>
                </c:pt>
                <c:pt idx="5">
                  <c:v>2021</c:v>
                </c:pt>
                <c:pt idx="6">
                  <c:v>2022</c:v>
                </c:pt>
                <c:pt idx="7">
                  <c:v>2023</c:v>
                </c:pt>
              </c:numCache>
            </c:numRef>
          </c:cat>
          <c:val>
            <c:numRef>
              <c:f>'8 YR CC (13)'!$B$16:$I$16</c:f>
              <c:numCache>
                <c:formatCode>#,##0_);[Red]\(#,##0\)</c:formatCode>
                <c:ptCount val="8"/>
                <c:pt idx="0">
                  <c:v>12500</c:v>
                </c:pt>
                <c:pt idx="1">
                  <c:v>60425</c:v>
                </c:pt>
                <c:pt idx="2">
                  <c:v>41543</c:v>
                </c:pt>
                <c:pt idx="3">
                  <c:v>64512</c:v>
                </c:pt>
                <c:pt idx="4">
                  <c:v>62737</c:v>
                </c:pt>
                <c:pt idx="5">
                  <c:v>60792</c:v>
                </c:pt>
                <c:pt idx="6">
                  <c:v>39974</c:v>
                </c:pt>
                <c:pt idx="7">
                  <c:v>0</c:v>
                </c:pt>
              </c:numCache>
            </c:numRef>
          </c:val>
        </c:ser>
        <c:dLbls>
          <c:showLegendKey val="0"/>
          <c:showVal val="0"/>
          <c:showCatName val="0"/>
          <c:showSerName val="0"/>
          <c:showPercent val="0"/>
          <c:showBubbleSize val="0"/>
        </c:dLbls>
        <c:gapWidth val="30"/>
        <c:overlap val="100"/>
        <c:axId val="371553544"/>
        <c:axId val="420892712"/>
      </c:barChart>
      <c:lineChart>
        <c:grouping val="standard"/>
        <c:varyColors val="0"/>
        <c:ser>
          <c:idx val="2"/>
          <c:order val="3"/>
          <c:tx>
            <c:strRef>
              <c:f>'8 YR CC (13)'!$A$9</c:f>
              <c:strCache>
                <c:ptCount val="1"/>
                <c:pt idx="0">
                  <c:v>Pace Targets</c:v>
                </c:pt>
              </c:strCache>
            </c:strRef>
          </c:tx>
          <c:spPr>
            <a:ln>
              <a:solidFill>
                <a:schemeClr val="bg1">
                  <a:lumMod val="65000"/>
                </a:schemeClr>
              </a:solidFill>
            </a:ln>
          </c:spPr>
          <c:marker>
            <c:symbol val="circle"/>
            <c:size val="7"/>
            <c:spPr>
              <a:solidFill>
                <a:schemeClr val="bg1"/>
              </a:solidFill>
              <a:ln w="12700">
                <a:solidFill>
                  <a:schemeClr val="bg1">
                    <a:lumMod val="50000"/>
                  </a:schemeClr>
                </a:solidFill>
              </a:ln>
            </c:spPr>
          </c:marker>
          <c:cat>
            <c:numLit>
              <c:formatCode>General</c:formatCode>
              <c:ptCount val="8"/>
              <c:pt idx="0">
                <c:v>2010</c:v>
              </c:pt>
              <c:pt idx="1">
                <c:v>2011</c:v>
              </c:pt>
              <c:pt idx="2">
                <c:v>2012</c:v>
              </c:pt>
              <c:pt idx="3">
                <c:v>2013</c:v>
              </c:pt>
              <c:pt idx="4">
                <c:v>2014</c:v>
              </c:pt>
              <c:pt idx="5">
                <c:v>2015</c:v>
              </c:pt>
              <c:pt idx="6">
                <c:v>2016</c:v>
              </c:pt>
              <c:pt idx="7">
                <c:v>2017</c:v>
              </c:pt>
            </c:numLit>
          </c:cat>
          <c:val>
            <c:numRef>
              <c:f>'8 YR CC (13)'!$B$9:$I$9</c:f>
              <c:numCache>
                <c:formatCode>#,##0_);[Red]\(#,##0\)</c:formatCode>
                <c:ptCount val="8"/>
                <c:pt idx="0">
                  <c:v>146546</c:v>
                </c:pt>
                <c:pt idx="1">
                  <c:v>128824</c:v>
                </c:pt>
                <c:pt idx="2">
                  <c:v>103982</c:v>
                </c:pt>
                <c:pt idx="3">
                  <c:v>65685</c:v>
                </c:pt>
                <c:pt idx="4">
                  <c:v>45180</c:v>
                </c:pt>
                <c:pt idx="5">
                  <c:v>29991</c:v>
                </c:pt>
                <c:pt idx="6">
                  <c:v>18913</c:v>
                </c:pt>
                <c:pt idx="7">
                  <c:v>7621</c:v>
                </c:pt>
              </c:numCache>
            </c:numRef>
          </c:val>
          <c:smooth val="0"/>
        </c:ser>
        <c:ser>
          <c:idx val="3"/>
          <c:order val="4"/>
          <c:tx>
            <c:strRef>
              <c:f>'8 YR CC (13)'!$A$11</c:f>
              <c:strCache>
                <c:ptCount val="1"/>
                <c:pt idx="0">
                  <c:v>Consumption Benchmark</c:v>
                </c:pt>
              </c:strCache>
            </c:strRef>
          </c:tx>
          <c:spPr>
            <a:ln>
              <a:solidFill>
                <a:srgbClr val="0000FF"/>
              </a:solidFill>
            </a:ln>
          </c:spPr>
          <c:marker>
            <c:symbol val="triangle"/>
            <c:size val="9"/>
            <c:spPr>
              <a:solidFill>
                <a:schemeClr val="bg1"/>
              </a:solidFill>
              <a:ln w="12700">
                <a:solidFill>
                  <a:srgbClr val="0000FF"/>
                </a:solidFill>
              </a:ln>
            </c:spPr>
          </c:marker>
          <c:cat>
            <c:numLit>
              <c:formatCode>General</c:formatCode>
              <c:ptCount val="8"/>
              <c:pt idx="0">
                <c:v>2010</c:v>
              </c:pt>
              <c:pt idx="1">
                <c:v>2011</c:v>
              </c:pt>
              <c:pt idx="2">
                <c:v>2012</c:v>
              </c:pt>
              <c:pt idx="3">
                <c:v>2013</c:v>
              </c:pt>
              <c:pt idx="4">
                <c:v>2014</c:v>
              </c:pt>
              <c:pt idx="5">
                <c:v>2015</c:v>
              </c:pt>
              <c:pt idx="6">
                <c:v>2016</c:v>
              </c:pt>
              <c:pt idx="7">
                <c:v>2017</c:v>
              </c:pt>
            </c:numLit>
          </c:cat>
          <c:val>
            <c:numRef>
              <c:f>'8 YR CC (13)'!$B$11:$I$11</c:f>
              <c:numCache>
                <c:formatCode>#,##0</c:formatCode>
                <c:ptCount val="8"/>
                <c:pt idx="0">
                  <c:v>149777</c:v>
                </c:pt>
                <c:pt idx="1">
                  <c:v>149777</c:v>
                </c:pt>
                <c:pt idx="2">
                  <c:v>149777</c:v>
                </c:pt>
                <c:pt idx="3">
                  <c:v>149777</c:v>
                </c:pt>
                <c:pt idx="4">
                  <c:v>149777</c:v>
                </c:pt>
                <c:pt idx="5">
                  <c:v>149777</c:v>
                </c:pt>
                <c:pt idx="6">
                  <c:v>149777</c:v>
                </c:pt>
                <c:pt idx="7">
                  <c:v>149777</c:v>
                </c:pt>
              </c:numCache>
            </c:numRef>
          </c:val>
          <c:smooth val="0"/>
        </c:ser>
        <c:dLbls>
          <c:showLegendKey val="0"/>
          <c:showVal val="0"/>
          <c:showCatName val="0"/>
          <c:showSerName val="0"/>
          <c:showPercent val="0"/>
          <c:showBubbleSize val="0"/>
        </c:dLbls>
        <c:marker val="1"/>
        <c:smooth val="0"/>
        <c:axId val="371553544"/>
        <c:axId val="420892712"/>
      </c:lineChart>
      <c:catAx>
        <c:axId val="37155354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0892712"/>
        <c:crosses val="autoZero"/>
        <c:auto val="1"/>
        <c:lblAlgn val="ctr"/>
        <c:lblOffset val="100"/>
        <c:noMultiLvlLbl val="0"/>
      </c:catAx>
      <c:valAx>
        <c:axId val="420892712"/>
        <c:scaling>
          <c:orientation val="minMax"/>
        </c:scaling>
        <c:delete val="0"/>
        <c:axPos val="l"/>
        <c:numFmt formatCode="#,##0_);[Red]\(#,##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71553544"/>
        <c:crosses val="autoZero"/>
        <c:crossBetween val="between"/>
      </c:valAx>
    </c:plotArea>
    <c:legend>
      <c:legendPos val="b"/>
      <c:layout>
        <c:manualLayout>
          <c:xMode val="edge"/>
          <c:yMode val="edge"/>
          <c:x val="6.8319584058352006E-2"/>
          <c:y val="0.93695223725776788"/>
          <c:w val="0.89999991654461309"/>
          <c:h val="4.9284737611391405E-2"/>
        </c:manualLayout>
      </c:layout>
      <c:overlay val="0"/>
      <c:txPr>
        <a:bodyPr/>
        <a:lstStyle/>
        <a:p>
          <a:pPr>
            <a:defRPr sz="33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321178120617109E-2"/>
          <c:y val="2.5787965616045846E-2"/>
          <c:w val="0.9242636746143057"/>
          <c:h val="0.78510028653295127"/>
        </c:manualLayout>
      </c:layout>
      <c:barChart>
        <c:barDir val="col"/>
        <c:grouping val="stacked"/>
        <c:varyColors val="0"/>
        <c:ser>
          <c:idx val="0"/>
          <c:order val="0"/>
          <c:tx>
            <c:strRef>
              <c:f>'8 Year TAP Method Pace (14)'!$A$7</c:f>
              <c:strCache>
                <c:ptCount val="1"/>
                <c:pt idx="0">
                  <c:v>Definite Room Nights</c:v>
                </c:pt>
              </c:strCache>
            </c:strRef>
          </c:tx>
          <c:spPr>
            <a:solidFill>
              <a:srgbClr val="C00000">
                <a:alpha val="85000"/>
              </a:srgbClr>
            </a:solidFill>
            <a:ln>
              <a:noFill/>
            </a:ln>
            <a:effectLst>
              <a:innerShdw blurRad="114300">
                <a:prstClr val="black"/>
              </a:innerShdw>
            </a:effectLst>
            <a:scene3d>
              <a:camera prst="orthographicFront"/>
              <a:lightRig rig="freezing" dir="t">
                <a:rot lat="0" lon="0" rev="4200000"/>
              </a:lightRig>
            </a:scene3d>
            <a:sp3d prstMaterial="plastic">
              <a:bevelT w="101600" h="101600" prst="angle"/>
              <a:bevelB w="101600" h="101600" prst="angle"/>
            </a:sp3d>
          </c:spPr>
          <c:invertIfNegative val="0"/>
          <c:cat>
            <c:numRef>
              <c:f>'8 Year TAP Method Pace (14)'!$B$5:$I$5</c:f>
              <c:numCache>
                <c:formatCode>General</c:formatCode>
                <c:ptCount val="8"/>
                <c:pt idx="0">
                  <c:v>2016</c:v>
                </c:pt>
                <c:pt idx="1">
                  <c:v>2017</c:v>
                </c:pt>
                <c:pt idx="2">
                  <c:v>2018</c:v>
                </c:pt>
                <c:pt idx="3">
                  <c:v>2019</c:v>
                </c:pt>
                <c:pt idx="4">
                  <c:v>2020</c:v>
                </c:pt>
                <c:pt idx="5">
                  <c:v>2021</c:v>
                </c:pt>
                <c:pt idx="6">
                  <c:v>2022</c:v>
                </c:pt>
                <c:pt idx="7">
                  <c:v>2023</c:v>
                </c:pt>
              </c:numCache>
            </c:numRef>
          </c:cat>
          <c:val>
            <c:numRef>
              <c:f>'8 Year TAP Method Pace (14)'!$B$7:$I$7</c:f>
              <c:numCache>
                <c:formatCode>#,##0_);[Red]\(#,##0\)</c:formatCode>
                <c:ptCount val="8"/>
                <c:pt idx="0">
                  <c:v>256490</c:v>
                </c:pt>
                <c:pt idx="1">
                  <c:v>112766</c:v>
                </c:pt>
                <c:pt idx="2">
                  <c:v>115189</c:v>
                </c:pt>
                <c:pt idx="3">
                  <c:v>65420</c:v>
                </c:pt>
                <c:pt idx="4">
                  <c:v>37701</c:v>
                </c:pt>
                <c:pt idx="5">
                  <c:v>23925</c:v>
                </c:pt>
                <c:pt idx="6">
                  <c:v>27014</c:v>
                </c:pt>
                <c:pt idx="7">
                  <c:v>0</c:v>
                </c:pt>
              </c:numCache>
            </c:numRef>
          </c:val>
        </c:ser>
        <c:ser>
          <c:idx val="4"/>
          <c:order val="1"/>
          <c:tx>
            <c:strRef>
              <c:f>'8 Year TAP Method Pace (14)'!$A$8</c:f>
              <c:strCache>
                <c:ptCount val="1"/>
                <c:pt idx="0">
                  <c:v>Verbal Definite Room Nights</c:v>
                </c:pt>
              </c:strCache>
            </c:strRef>
          </c:tx>
          <c:spPr>
            <a:solidFill>
              <a:srgbClr val="008000"/>
            </a:solidFill>
            <a:ln>
              <a:noFill/>
            </a:ln>
            <a:effectLst>
              <a:innerShdw blurRad="114300">
                <a:prstClr val="black"/>
              </a:innerShdw>
            </a:effectLst>
            <a:scene3d>
              <a:camera prst="orthographicFront"/>
              <a:lightRig rig="freezing" dir="t"/>
            </a:scene3d>
            <a:sp3d prstMaterial="plastic">
              <a:bevelT w="101600" h="101600" prst="angle"/>
              <a:bevelB w="101600" h="101600" prst="angle"/>
            </a:sp3d>
          </c:spPr>
          <c:invertIfNegative val="0"/>
          <c:val>
            <c:numRef>
              <c:f>'8 Year TAP Method Pace (14)'!$B$8:$I$8</c:f>
              <c:numCache>
                <c:formatCode>#,##0_);[Red]\(#,##0\)</c:formatCode>
                <c:ptCount val="8"/>
                <c:pt idx="0">
                  <c:v>10317</c:v>
                </c:pt>
                <c:pt idx="1">
                  <c:v>43272</c:v>
                </c:pt>
                <c:pt idx="2">
                  <c:v>36685</c:v>
                </c:pt>
                <c:pt idx="3">
                  <c:v>26814</c:v>
                </c:pt>
                <c:pt idx="4">
                  <c:v>26445</c:v>
                </c:pt>
                <c:pt idx="5">
                  <c:v>20387</c:v>
                </c:pt>
                <c:pt idx="6">
                  <c:v>5000</c:v>
                </c:pt>
                <c:pt idx="7">
                  <c:v>22743</c:v>
                </c:pt>
              </c:numCache>
            </c:numRef>
          </c:val>
        </c:ser>
        <c:ser>
          <c:idx val="1"/>
          <c:order val="2"/>
          <c:tx>
            <c:strRef>
              <c:f>'8 Year TAP Method Pace (14)'!$A$16</c:f>
              <c:strCache>
                <c:ptCount val="1"/>
                <c:pt idx="0">
                  <c:v>Tentative Room Nights</c:v>
                </c:pt>
              </c:strCache>
            </c:strRef>
          </c:tx>
          <c:spPr>
            <a:solidFill>
              <a:srgbClr val="000099">
                <a:alpha val="85000"/>
              </a:srgbClr>
            </a:solidFill>
            <a:ln>
              <a:noFill/>
            </a:ln>
            <a:effectLst>
              <a:innerShdw blurRad="114300">
                <a:prstClr val="black"/>
              </a:innerShdw>
            </a:effectLst>
            <a:scene3d>
              <a:camera prst="orthographicFront"/>
              <a:lightRig rig="freezing" dir="t">
                <a:rot lat="0" lon="0" rev="4200000"/>
              </a:lightRig>
            </a:scene3d>
            <a:sp3d prstMaterial="plastic">
              <a:bevelT w="101600" h="101600" prst="angle"/>
              <a:bevelB w="101600" h="101600" prst="angle"/>
            </a:sp3d>
          </c:spPr>
          <c:invertIfNegative val="0"/>
          <c:cat>
            <c:numRef>
              <c:f>'8 Year TAP Method Pace (14)'!$B$5:$I$5</c:f>
              <c:numCache>
                <c:formatCode>General</c:formatCode>
                <c:ptCount val="8"/>
                <c:pt idx="0">
                  <c:v>2016</c:v>
                </c:pt>
                <c:pt idx="1">
                  <c:v>2017</c:v>
                </c:pt>
                <c:pt idx="2">
                  <c:v>2018</c:v>
                </c:pt>
                <c:pt idx="3">
                  <c:v>2019</c:v>
                </c:pt>
                <c:pt idx="4">
                  <c:v>2020</c:v>
                </c:pt>
                <c:pt idx="5">
                  <c:v>2021</c:v>
                </c:pt>
                <c:pt idx="6">
                  <c:v>2022</c:v>
                </c:pt>
                <c:pt idx="7">
                  <c:v>2023</c:v>
                </c:pt>
              </c:numCache>
            </c:numRef>
          </c:cat>
          <c:val>
            <c:numRef>
              <c:f>'8 Year TAP Method Pace (14)'!$B$16:$I$16</c:f>
              <c:numCache>
                <c:formatCode>#,##0_);[Red]\(#,##0\)</c:formatCode>
                <c:ptCount val="8"/>
                <c:pt idx="0">
                  <c:v>37264</c:v>
                </c:pt>
                <c:pt idx="1">
                  <c:v>100229</c:v>
                </c:pt>
                <c:pt idx="2">
                  <c:v>79094</c:v>
                </c:pt>
                <c:pt idx="3">
                  <c:v>85439</c:v>
                </c:pt>
                <c:pt idx="4">
                  <c:v>67485</c:v>
                </c:pt>
                <c:pt idx="5">
                  <c:v>61872</c:v>
                </c:pt>
                <c:pt idx="6">
                  <c:v>73729</c:v>
                </c:pt>
                <c:pt idx="7">
                  <c:v>1750</c:v>
                </c:pt>
              </c:numCache>
            </c:numRef>
          </c:val>
        </c:ser>
        <c:dLbls>
          <c:showLegendKey val="0"/>
          <c:showVal val="0"/>
          <c:showCatName val="0"/>
          <c:showSerName val="0"/>
          <c:showPercent val="0"/>
          <c:showBubbleSize val="0"/>
        </c:dLbls>
        <c:gapWidth val="30"/>
        <c:overlap val="100"/>
        <c:axId val="420891536"/>
        <c:axId val="420893888"/>
      </c:barChart>
      <c:lineChart>
        <c:grouping val="standard"/>
        <c:varyColors val="0"/>
        <c:ser>
          <c:idx val="2"/>
          <c:order val="3"/>
          <c:tx>
            <c:strRef>
              <c:f>'8 Year TAP Method Pace (14)'!$A$9</c:f>
              <c:strCache>
                <c:ptCount val="1"/>
                <c:pt idx="0">
                  <c:v>Pace Targets</c:v>
                </c:pt>
              </c:strCache>
            </c:strRef>
          </c:tx>
          <c:spPr>
            <a:ln>
              <a:solidFill>
                <a:schemeClr val="bg1">
                  <a:lumMod val="65000"/>
                </a:schemeClr>
              </a:solidFill>
            </a:ln>
          </c:spPr>
          <c:marker>
            <c:symbol val="circle"/>
            <c:size val="7"/>
            <c:spPr>
              <a:solidFill>
                <a:schemeClr val="bg1"/>
              </a:solidFill>
              <a:ln w="12700">
                <a:solidFill>
                  <a:schemeClr val="bg1">
                    <a:lumMod val="50000"/>
                  </a:schemeClr>
                </a:solidFill>
              </a:ln>
            </c:spPr>
          </c:marker>
          <c:cat>
            <c:numRef>
              <c:f>'8 Year TAP Method Pace (14)'!$B$5:$I$5</c:f>
              <c:numCache>
                <c:formatCode>General</c:formatCode>
                <c:ptCount val="8"/>
                <c:pt idx="0">
                  <c:v>2016</c:v>
                </c:pt>
                <c:pt idx="1">
                  <c:v>2017</c:v>
                </c:pt>
                <c:pt idx="2">
                  <c:v>2018</c:v>
                </c:pt>
                <c:pt idx="3">
                  <c:v>2019</c:v>
                </c:pt>
                <c:pt idx="4">
                  <c:v>2020</c:v>
                </c:pt>
                <c:pt idx="5">
                  <c:v>2021</c:v>
                </c:pt>
                <c:pt idx="6">
                  <c:v>2022</c:v>
                </c:pt>
                <c:pt idx="7">
                  <c:v>2023</c:v>
                </c:pt>
              </c:numCache>
            </c:numRef>
          </c:cat>
          <c:val>
            <c:numRef>
              <c:f>'8 Year TAP Method Pace (14)'!$B$9:$I$9</c:f>
              <c:numCache>
                <c:formatCode>#,##0_);[Red]\(#,##0\)</c:formatCode>
                <c:ptCount val="8"/>
                <c:pt idx="0">
                  <c:v>239976</c:v>
                </c:pt>
                <c:pt idx="1">
                  <c:v>186967</c:v>
                </c:pt>
                <c:pt idx="2">
                  <c:v>139236</c:v>
                </c:pt>
                <c:pt idx="3">
                  <c:v>86355</c:v>
                </c:pt>
                <c:pt idx="4">
                  <c:v>58383</c:v>
                </c:pt>
                <c:pt idx="5">
                  <c:v>39754</c:v>
                </c:pt>
                <c:pt idx="6">
                  <c:v>27185</c:v>
                </c:pt>
                <c:pt idx="7">
                  <c:v>14509</c:v>
                </c:pt>
              </c:numCache>
            </c:numRef>
          </c:val>
          <c:smooth val="0"/>
        </c:ser>
        <c:ser>
          <c:idx val="3"/>
          <c:order val="4"/>
          <c:tx>
            <c:strRef>
              <c:f>'8 Year TAP Method Pace (14)'!$A$11</c:f>
              <c:strCache>
                <c:ptCount val="1"/>
                <c:pt idx="0">
                  <c:v>Consumption Benchmark</c:v>
                </c:pt>
              </c:strCache>
            </c:strRef>
          </c:tx>
          <c:spPr>
            <a:ln>
              <a:solidFill>
                <a:srgbClr val="0000FF"/>
              </a:solidFill>
            </a:ln>
          </c:spPr>
          <c:marker>
            <c:symbol val="triangle"/>
            <c:size val="9"/>
            <c:spPr>
              <a:solidFill>
                <a:schemeClr val="bg1"/>
              </a:solidFill>
              <a:ln w="12700">
                <a:solidFill>
                  <a:srgbClr val="0000FF"/>
                </a:solidFill>
              </a:ln>
            </c:spPr>
          </c:marker>
          <c:cat>
            <c:numRef>
              <c:f>'8 Year TAP Method Pace (14)'!$B$5:$I$5</c:f>
              <c:numCache>
                <c:formatCode>General</c:formatCode>
                <c:ptCount val="8"/>
                <c:pt idx="0">
                  <c:v>2016</c:v>
                </c:pt>
                <c:pt idx="1">
                  <c:v>2017</c:v>
                </c:pt>
                <c:pt idx="2">
                  <c:v>2018</c:v>
                </c:pt>
                <c:pt idx="3">
                  <c:v>2019</c:v>
                </c:pt>
                <c:pt idx="4">
                  <c:v>2020</c:v>
                </c:pt>
                <c:pt idx="5">
                  <c:v>2021</c:v>
                </c:pt>
                <c:pt idx="6">
                  <c:v>2022</c:v>
                </c:pt>
                <c:pt idx="7">
                  <c:v>2023</c:v>
                </c:pt>
              </c:numCache>
            </c:numRef>
          </c:cat>
          <c:val>
            <c:numRef>
              <c:f>'8 Year TAP Method Pace (14)'!$B$11:$I$11</c:f>
              <c:numCache>
                <c:formatCode>#,##0</c:formatCode>
                <c:ptCount val="8"/>
                <c:pt idx="0">
                  <c:v>256996</c:v>
                </c:pt>
                <c:pt idx="1">
                  <c:v>256996</c:v>
                </c:pt>
                <c:pt idx="2">
                  <c:v>256996</c:v>
                </c:pt>
                <c:pt idx="3">
                  <c:v>256996</c:v>
                </c:pt>
                <c:pt idx="4">
                  <c:v>256996</c:v>
                </c:pt>
                <c:pt idx="5">
                  <c:v>256996</c:v>
                </c:pt>
                <c:pt idx="6">
                  <c:v>256996</c:v>
                </c:pt>
                <c:pt idx="7">
                  <c:v>256996</c:v>
                </c:pt>
              </c:numCache>
            </c:numRef>
          </c:val>
          <c:smooth val="0"/>
        </c:ser>
        <c:dLbls>
          <c:showLegendKey val="0"/>
          <c:showVal val="0"/>
          <c:showCatName val="0"/>
          <c:showSerName val="0"/>
          <c:showPercent val="0"/>
          <c:showBubbleSize val="0"/>
        </c:dLbls>
        <c:marker val="1"/>
        <c:smooth val="0"/>
        <c:axId val="420891536"/>
        <c:axId val="420893888"/>
      </c:lineChart>
      <c:catAx>
        <c:axId val="420891536"/>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0893888"/>
        <c:crosses val="autoZero"/>
        <c:auto val="1"/>
        <c:lblAlgn val="ctr"/>
        <c:lblOffset val="100"/>
        <c:noMultiLvlLbl val="0"/>
      </c:catAx>
      <c:valAx>
        <c:axId val="420893888"/>
        <c:scaling>
          <c:orientation val="minMax"/>
          <c:max val="325000"/>
        </c:scaling>
        <c:delete val="0"/>
        <c:axPos val="l"/>
        <c:numFmt formatCode="#,##0_);[Red]\(#,##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0891536"/>
        <c:crosses val="autoZero"/>
        <c:crossBetween val="between"/>
        <c:majorUnit val="25000"/>
      </c:valAx>
    </c:plotArea>
    <c:legend>
      <c:legendPos val="b"/>
      <c:layout>
        <c:manualLayout>
          <c:xMode val="edge"/>
          <c:yMode val="edge"/>
          <c:x val="6.8319657798735889E-2"/>
          <c:y val="0.91783637137100982"/>
          <c:w val="0.79525100035707319"/>
          <c:h val="5.039113230112291E-2"/>
        </c:manualLayout>
      </c:layout>
      <c:overlay val="0"/>
      <c:txPr>
        <a:bodyPr/>
        <a:lstStyle/>
        <a:p>
          <a:pPr>
            <a:defRPr sz="33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321178120617109E-2"/>
          <c:y val="2.5787965616045867E-2"/>
          <c:w val="0.9242636746143057"/>
          <c:h val="0.78510028653295127"/>
        </c:manualLayout>
      </c:layout>
      <c:barChart>
        <c:barDir val="col"/>
        <c:grouping val="stacked"/>
        <c:varyColors val="0"/>
        <c:ser>
          <c:idx val="0"/>
          <c:order val="0"/>
          <c:tx>
            <c:strRef>
              <c:f>'2016 Pace (4)'!$A$7</c:f>
              <c:strCache>
                <c:ptCount val="1"/>
                <c:pt idx="0">
                  <c:v>Definite Room Nights</c:v>
                </c:pt>
              </c:strCache>
            </c:strRef>
          </c:tx>
          <c:spPr>
            <a:solidFill>
              <a:srgbClr val="C00000">
                <a:alpha val="85000"/>
              </a:srgbClr>
            </a:solidFill>
            <a:ln>
              <a:noFill/>
            </a:ln>
            <a:effectLst>
              <a:innerShdw blurRad="114300">
                <a:prstClr val="black"/>
              </a:innerShdw>
            </a:effectLst>
            <a:scene3d>
              <a:camera prst="orthographicFront"/>
              <a:lightRig rig="freezing" dir="t">
                <a:rot lat="0" lon="0" rev="4200000"/>
              </a:lightRig>
            </a:scene3d>
            <a:sp3d prstMaterial="plastic">
              <a:bevelT w="101600" h="101600" prst="angle"/>
              <a:bevelB w="101600" h="101600" prst="angle"/>
            </a:sp3d>
          </c:spPr>
          <c:invertIfNegative val="0"/>
          <c:cat>
            <c:strRef>
              <c:f>'2016 Pace (4)'!$B$5:$M$5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'2016 Pace (4)'!$B$7:$M$7</c:f>
              <c:numCache>
                <c:formatCode>#,##0_);[Red]\(#,##0\)</c:formatCode>
                <c:ptCount val="12"/>
                <c:pt idx="0">
                  <c:v>17918</c:v>
                </c:pt>
                <c:pt idx="1">
                  <c:v>11630</c:v>
                </c:pt>
                <c:pt idx="2">
                  <c:v>18085</c:v>
                </c:pt>
                <c:pt idx="3">
                  <c:v>56623</c:v>
                </c:pt>
                <c:pt idx="4">
                  <c:v>23573</c:v>
                </c:pt>
                <c:pt idx="5">
                  <c:v>19053</c:v>
                </c:pt>
                <c:pt idx="6">
                  <c:v>18154</c:v>
                </c:pt>
                <c:pt idx="7">
                  <c:v>19422</c:v>
                </c:pt>
                <c:pt idx="8">
                  <c:v>26098</c:v>
                </c:pt>
                <c:pt idx="9">
                  <c:v>26343</c:v>
                </c:pt>
                <c:pt idx="10">
                  <c:v>11773</c:v>
                </c:pt>
                <c:pt idx="11">
                  <c:v>7818</c:v>
                </c:pt>
              </c:numCache>
            </c:numRef>
          </c:val>
        </c:ser>
        <c:ser>
          <c:idx val="4"/>
          <c:order val="1"/>
          <c:tx>
            <c:strRef>
              <c:f>'2016 Pace (4)'!$A$8</c:f>
              <c:strCache>
                <c:ptCount val="1"/>
                <c:pt idx="0">
                  <c:v>Verbal Definite Room Nights</c:v>
                </c:pt>
              </c:strCache>
            </c:strRef>
          </c:tx>
          <c:spPr>
            <a:solidFill>
              <a:srgbClr val="008000"/>
            </a:solidFill>
            <a:ln>
              <a:noFill/>
            </a:ln>
            <a:effectLst>
              <a:innerShdw blurRad="114300">
                <a:prstClr val="black"/>
              </a:innerShdw>
            </a:effectLst>
            <a:scene3d>
              <a:camera prst="orthographicFront"/>
              <a:lightRig rig="freezing" dir="t"/>
            </a:scene3d>
            <a:sp3d prstMaterial="plastic">
              <a:bevelT w="101600" h="101600" prst="angle"/>
              <a:bevelB w="101600" h="101600" prst="angle"/>
            </a:sp3d>
          </c:spPr>
          <c:invertIfNegative val="0"/>
          <c:cat>
            <c:strRef>
              <c:f>'2016 Pace (4)'!$B$5:$M$5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'2016 Pace (4)'!$B$8:$M$8</c:f>
              <c:numCache>
                <c:formatCode>#,##0_);[Red]\(#,##0\)</c:formatCode>
                <c:ptCount val="12"/>
                <c:pt idx="0">
                  <c:v>0</c:v>
                </c:pt>
                <c:pt idx="1">
                  <c:v>0</c:v>
                </c:pt>
                <c:pt idx="2">
                  <c:v>2360</c:v>
                </c:pt>
                <c:pt idx="3">
                  <c:v>1046</c:v>
                </c:pt>
                <c:pt idx="4">
                  <c:v>920</c:v>
                </c:pt>
                <c:pt idx="5">
                  <c:v>1589</c:v>
                </c:pt>
                <c:pt idx="6">
                  <c:v>585</c:v>
                </c:pt>
                <c:pt idx="7">
                  <c:v>216</c:v>
                </c:pt>
                <c:pt idx="8">
                  <c:v>945</c:v>
                </c:pt>
                <c:pt idx="9">
                  <c:v>344</c:v>
                </c:pt>
                <c:pt idx="10">
                  <c:v>1872</c:v>
                </c:pt>
                <c:pt idx="11">
                  <c:v>440</c:v>
                </c:pt>
              </c:numCache>
            </c:numRef>
          </c:val>
        </c:ser>
        <c:ser>
          <c:idx val="1"/>
          <c:order val="2"/>
          <c:tx>
            <c:strRef>
              <c:f>'2016 Pace (4)'!$A$16</c:f>
              <c:strCache>
                <c:ptCount val="1"/>
                <c:pt idx="0">
                  <c:v>Tentative Room Nights</c:v>
                </c:pt>
              </c:strCache>
            </c:strRef>
          </c:tx>
          <c:spPr>
            <a:solidFill>
              <a:srgbClr val="000099">
                <a:alpha val="85000"/>
              </a:srgbClr>
            </a:solidFill>
            <a:ln>
              <a:noFill/>
            </a:ln>
            <a:effectLst>
              <a:innerShdw blurRad="114300">
                <a:prstClr val="black"/>
              </a:innerShdw>
            </a:effectLst>
            <a:scene3d>
              <a:camera prst="orthographicFront"/>
              <a:lightRig rig="freezing" dir="t">
                <a:rot lat="0" lon="0" rev="4200000"/>
              </a:lightRig>
            </a:scene3d>
            <a:sp3d prstMaterial="plastic">
              <a:bevelT w="101600" h="101600" prst="angle"/>
              <a:bevelB w="101600" h="101600" prst="angle"/>
            </a:sp3d>
          </c:spPr>
          <c:invertIfNegative val="0"/>
          <c:cat>
            <c:strRef>
              <c:f>'2016 Pace (4)'!$B$5:$M$5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'2016 Pace (4)'!$B$16:$M$16</c:f>
              <c:numCache>
                <c:formatCode>#,##0_);[Red]\(#,##0\)</c:formatCode>
                <c:ptCount val="12"/>
                <c:pt idx="0">
                  <c:v>0</c:v>
                </c:pt>
                <c:pt idx="1">
                  <c:v>1416</c:v>
                </c:pt>
                <c:pt idx="2">
                  <c:v>684</c:v>
                </c:pt>
                <c:pt idx="3">
                  <c:v>3075</c:v>
                </c:pt>
                <c:pt idx="4">
                  <c:v>14204</c:v>
                </c:pt>
                <c:pt idx="5">
                  <c:v>954</c:v>
                </c:pt>
                <c:pt idx="6">
                  <c:v>1929</c:v>
                </c:pt>
                <c:pt idx="7">
                  <c:v>720</c:v>
                </c:pt>
                <c:pt idx="8">
                  <c:v>7379</c:v>
                </c:pt>
                <c:pt idx="9">
                  <c:v>5315</c:v>
                </c:pt>
                <c:pt idx="10">
                  <c:v>1588</c:v>
                </c:pt>
                <c:pt idx="11">
                  <c:v>0</c:v>
                </c:pt>
              </c:numCache>
            </c:numRef>
          </c:val>
        </c:ser>
        <c:dLbls>
          <c:showLegendKey val="0"/>
          <c:showVal val="0"/>
          <c:showCatName val="0"/>
          <c:showSerName val="0"/>
          <c:showPercent val="0"/>
          <c:showBubbleSize val="0"/>
        </c:dLbls>
        <c:gapWidth val="30"/>
        <c:overlap val="100"/>
        <c:axId val="505339904"/>
        <c:axId val="505334416"/>
      </c:barChart>
      <c:lineChart>
        <c:grouping val="standard"/>
        <c:varyColors val="0"/>
        <c:ser>
          <c:idx val="2"/>
          <c:order val="3"/>
          <c:tx>
            <c:strRef>
              <c:f>'2016 Pace (4)'!$A$9</c:f>
              <c:strCache>
                <c:ptCount val="1"/>
                <c:pt idx="0">
                  <c:v>Pace Targets</c:v>
                </c:pt>
              </c:strCache>
            </c:strRef>
          </c:tx>
          <c:spPr>
            <a:ln>
              <a:solidFill>
                <a:schemeClr val="bg1">
                  <a:lumMod val="65000"/>
                </a:schemeClr>
              </a:solidFill>
            </a:ln>
          </c:spPr>
          <c:marker>
            <c:symbol val="circle"/>
            <c:size val="7"/>
            <c:spPr>
              <a:solidFill>
                <a:schemeClr val="bg1"/>
              </a:solidFill>
              <a:ln w="12700">
                <a:solidFill>
                  <a:schemeClr val="bg1">
                    <a:lumMod val="50000"/>
                  </a:schemeClr>
                </a:solidFill>
              </a:ln>
            </c:spPr>
          </c:marker>
          <c:cat>
            <c:numRef>
              <c:f>'8 Year Pace (3)'!$B$5:$I$5</c:f>
              <c:numCache>
                <c:formatCode>General</c:formatCode>
                <c:ptCount val="8"/>
                <c:pt idx="0">
                  <c:v>2016</c:v>
                </c:pt>
                <c:pt idx="1">
                  <c:v>2017</c:v>
                </c:pt>
                <c:pt idx="2">
                  <c:v>2018</c:v>
                </c:pt>
                <c:pt idx="3">
                  <c:v>2019</c:v>
                </c:pt>
                <c:pt idx="4">
                  <c:v>2020</c:v>
                </c:pt>
                <c:pt idx="5">
                  <c:v>2021</c:v>
                </c:pt>
                <c:pt idx="6">
                  <c:v>2022</c:v>
                </c:pt>
                <c:pt idx="7">
                  <c:v>2023</c:v>
                </c:pt>
              </c:numCache>
            </c:numRef>
          </c:cat>
          <c:val>
            <c:numRef>
              <c:f>'2016 Pace (4)'!$B$9:$M$9</c:f>
              <c:numCache>
                <c:formatCode>#,##0_);[Red]\(#,##0\)</c:formatCode>
                <c:ptCount val="12"/>
                <c:pt idx="0">
                  <c:v>10735</c:v>
                </c:pt>
                <c:pt idx="1">
                  <c:v>9504</c:v>
                </c:pt>
                <c:pt idx="2">
                  <c:v>14169</c:v>
                </c:pt>
                <c:pt idx="3">
                  <c:v>35454</c:v>
                </c:pt>
                <c:pt idx="4">
                  <c:v>38944</c:v>
                </c:pt>
                <c:pt idx="5">
                  <c:v>40345</c:v>
                </c:pt>
                <c:pt idx="6">
                  <c:v>35290</c:v>
                </c:pt>
                <c:pt idx="7">
                  <c:v>26777</c:v>
                </c:pt>
                <c:pt idx="8">
                  <c:v>23292</c:v>
                </c:pt>
                <c:pt idx="9">
                  <c:v>31417</c:v>
                </c:pt>
                <c:pt idx="10">
                  <c:v>15067</c:v>
                </c:pt>
                <c:pt idx="11">
                  <c:v>1941</c:v>
                </c:pt>
              </c:numCache>
            </c:numRef>
          </c:val>
          <c:smooth val="0"/>
        </c:ser>
        <c:ser>
          <c:idx val="3"/>
          <c:order val="4"/>
          <c:tx>
            <c:strRef>
              <c:f>'2016 Pace (4)'!$A$11</c:f>
              <c:strCache>
                <c:ptCount val="1"/>
                <c:pt idx="0">
                  <c:v>Consumption Benchmark</c:v>
                </c:pt>
              </c:strCache>
            </c:strRef>
          </c:tx>
          <c:spPr>
            <a:ln>
              <a:solidFill>
                <a:srgbClr val="0000FF"/>
              </a:solidFill>
            </a:ln>
          </c:spPr>
          <c:marker>
            <c:symbol val="triangle"/>
            <c:size val="9"/>
            <c:spPr>
              <a:solidFill>
                <a:schemeClr val="bg1"/>
              </a:solidFill>
              <a:ln w="12700">
                <a:solidFill>
                  <a:srgbClr val="0000FF"/>
                </a:solidFill>
              </a:ln>
            </c:spPr>
          </c:marker>
          <c:cat>
            <c:numRef>
              <c:f>'8 Year Pace (3)'!$B$5:$I$5</c:f>
              <c:numCache>
                <c:formatCode>General</c:formatCode>
                <c:ptCount val="8"/>
                <c:pt idx="0">
                  <c:v>2016</c:v>
                </c:pt>
                <c:pt idx="1">
                  <c:v>2017</c:v>
                </c:pt>
                <c:pt idx="2">
                  <c:v>2018</c:v>
                </c:pt>
                <c:pt idx="3">
                  <c:v>2019</c:v>
                </c:pt>
                <c:pt idx="4">
                  <c:v>2020</c:v>
                </c:pt>
                <c:pt idx="5">
                  <c:v>2021</c:v>
                </c:pt>
                <c:pt idx="6">
                  <c:v>2022</c:v>
                </c:pt>
                <c:pt idx="7">
                  <c:v>2023</c:v>
                </c:pt>
              </c:numCache>
            </c:numRef>
          </c:cat>
          <c:val>
            <c:numRef>
              <c:f>'2016 Pace (4)'!$B$11:$M$11</c:f>
              <c:numCache>
                <c:formatCode>#,##0</c:formatCode>
                <c:ptCount val="12"/>
                <c:pt idx="0">
                  <c:v>10735</c:v>
                </c:pt>
                <c:pt idx="1">
                  <c:v>9628</c:v>
                </c:pt>
                <c:pt idx="2">
                  <c:v>14478</c:v>
                </c:pt>
                <c:pt idx="3">
                  <c:v>36700</c:v>
                </c:pt>
                <c:pt idx="4">
                  <c:v>40650</c:v>
                </c:pt>
                <c:pt idx="5">
                  <c:v>42741</c:v>
                </c:pt>
                <c:pt idx="6">
                  <c:v>38012</c:v>
                </c:pt>
                <c:pt idx="7">
                  <c:v>29185</c:v>
                </c:pt>
                <c:pt idx="8">
                  <c:v>25733</c:v>
                </c:pt>
                <c:pt idx="9">
                  <c:v>35544</c:v>
                </c:pt>
                <c:pt idx="10">
                  <c:v>17296</c:v>
                </c:pt>
                <c:pt idx="11">
                  <c:v>2298</c:v>
                </c:pt>
              </c:numCache>
            </c:numRef>
          </c:val>
          <c:smooth val="0"/>
        </c:ser>
        <c:dLbls>
          <c:showLegendKey val="0"/>
          <c:showVal val="0"/>
          <c:showCatName val="0"/>
          <c:showSerName val="0"/>
          <c:showPercent val="0"/>
          <c:showBubbleSize val="0"/>
        </c:dLbls>
        <c:marker val="1"/>
        <c:smooth val="0"/>
        <c:axId val="505339904"/>
        <c:axId val="505334416"/>
      </c:lineChart>
      <c:catAx>
        <c:axId val="50533990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05334416"/>
        <c:crosses val="autoZero"/>
        <c:auto val="1"/>
        <c:lblAlgn val="ctr"/>
        <c:lblOffset val="100"/>
        <c:noMultiLvlLbl val="0"/>
      </c:catAx>
      <c:valAx>
        <c:axId val="505334416"/>
        <c:scaling>
          <c:orientation val="minMax"/>
          <c:max val="80000"/>
          <c:min val="0"/>
        </c:scaling>
        <c:delete val="0"/>
        <c:axPos val="l"/>
        <c:numFmt formatCode="#,##0_);[Red]\(#,##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05339904"/>
        <c:crosses val="autoZero"/>
        <c:crossBetween val="between"/>
        <c:majorUnit val="10000"/>
      </c:valAx>
    </c:plotArea>
    <c:legend>
      <c:legendPos val="b"/>
      <c:layout>
        <c:manualLayout>
          <c:xMode val="edge"/>
          <c:yMode val="edge"/>
          <c:x val="6.8319693198971881E-2"/>
          <c:y val="0.91783633191102509"/>
          <c:w val="0.79525100295105589"/>
          <c:h val="4.80848692796082E-2"/>
        </c:manualLayout>
      </c:layout>
      <c:overlay val="0"/>
      <c:txPr>
        <a:bodyPr/>
        <a:lstStyle/>
        <a:p>
          <a:pPr>
            <a:defRPr sz="33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78" l="0.70000000000000062" r="0.70000000000000062" t="0.75000000000000078"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321178120617109E-2"/>
          <c:y val="2.5787965616045884E-2"/>
          <c:w val="0.9242636746143057"/>
          <c:h val="0.78510028653295127"/>
        </c:manualLayout>
      </c:layout>
      <c:barChart>
        <c:barDir val="col"/>
        <c:grouping val="stacked"/>
        <c:varyColors val="0"/>
        <c:ser>
          <c:idx val="0"/>
          <c:order val="0"/>
          <c:tx>
            <c:strRef>
              <c:f>'2017 Pace (5)'!$A$7</c:f>
              <c:strCache>
                <c:ptCount val="1"/>
                <c:pt idx="0">
                  <c:v>Definite Room Nights</c:v>
                </c:pt>
              </c:strCache>
            </c:strRef>
          </c:tx>
          <c:spPr>
            <a:solidFill>
              <a:srgbClr val="C00000">
                <a:alpha val="85000"/>
              </a:srgbClr>
            </a:solidFill>
            <a:ln>
              <a:noFill/>
            </a:ln>
            <a:effectLst>
              <a:innerShdw blurRad="114300">
                <a:prstClr val="black"/>
              </a:innerShdw>
            </a:effectLst>
            <a:scene3d>
              <a:camera prst="orthographicFront"/>
              <a:lightRig rig="freezing" dir="t">
                <a:rot lat="0" lon="0" rev="4200000"/>
              </a:lightRig>
            </a:scene3d>
            <a:sp3d prstMaterial="plastic">
              <a:bevelT w="101600" h="101600" prst="angle"/>
              <a:bevelB w="101600" h="101600" prst="angle"/>
            </a:sp3d>
          </c:spPr>
          <c:invertIfNegative val="0"/>
          <c:cat>
            <c:strRef>
              <c:f>'2017 Pace (5)'!$B$5:$M$5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'2017 Pace (5)'!$B$7:$M$7</c:f>
              <c:numCache>
                <c:formatCode>#,##0_);[Red]\(#,##0\)</c:formatCode>
                <c:ptCount val="12"/>
                <c:pt idx="0">
                  <c:v>0</c:v>
                </c:pt>
                <c:pt idx="1">
                  <c:v>13690</c:v>
                </c:pt>
                <c:pt idx="2">
                  <c:v>4697</c:v>
                </c:pt>
                <c:pt idx="3">
                  <c:v>3660</c:v>
                </c:pt>
                <c:pt idx="4">
                  <c:v>12002</c:v>
                </c:pt>
                <c:pt idx="5">
                  <c:v>28918</c:v>
                </c:pt>
                <c:pt idx="6">
                  <c:v>7063</c:v>
                </c:pt>
                <c:pt idx="7">
                  <c:v>16663</c:v>
                </c:pt>
                <c:pt idx="8">
                  <c:v>6936</c:v>
                </c:pt>
                <c:pt idx="9">
                  <c:v>12349</c:v>
                </c:pt>
                <c:pt idx="10">
                  <c:v>6788</c:v>
                </c:pt>
                <c:pt idx="11">
                  <c:v>0</c:v>
                </c:pt>
              </c:numCache>
            </c:numRef>
          </c:val>
        </c:ser>
        <c:ser>
          <c:idx val="4"/>
          <c:order val="1"/>
          <c:tx>
            <c:strRef>
              <c:f>'2017 Pace (5)'!$A$8</c:f>
              <c:strCache>
                <c:ptCount val="1"/>
                <c:pt idx="0">
                  <c:v>Verbal Definite Room Nights</c:v>
                </c:pt>
              </c:strCache>
            </c:strRef>
          </c:tx>
          <c:spPr>
            <a:solidFill>
              <a:srgbClr val="008000"/>
            </a:solidFill>
            <a:ln>
              <a:noFill/>
            </a:ln>
            <a:effectLst>
              <a:innerShdw blurRad="114300">
                <a:prstClr val="black"/>
              </a:innerShdw>
            </a:effectLst>
            <a:scene3d>
              <a:camera prst="orthographicFront"/>
              <a:lightRig rig="freezing" dir="t"/>
            </a:scene3d>
            <a:sp3d prstMaterial="plastic">
              <a:bevelT w="101600" h="101600" prst="angle"/>
              <a:bevelB w="101600" h="101600" prst="angle"/>
            </a:sp3d>
          </c:spPr>
          <c:invertIfNegative val="0"/>
          <c:cat>
            <c:strRef>
              <c:f>'2017 Pace (5)'!$B$5:$M$5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'2017 Pace (5)'!$B$8:$M$8</c:f>
              <c:numCache>
                <c:formatCode>#,##0_);[Red]\(#,##0\)</c:formatCode>
                <c:ptCount val="12"/>
                <c:pt idx="0">
                  <c:v>3710</c:v>
                </c:pt>
                <c:pt idx="1">
                  <c:v>0</c:v>
                </c:pt>
                <c:pt idx="2">
                  <c:v>1685</c:v>
                </c:pt>
                <c:pt idx="3">
                  <c:v>9358</c:v>
                </c:pt>
                <c:pt idx="4">
                  <c:v>5533</c:v>
                </c:pt>
                <c:pt idx="5">
                  <c:v>1245</c:v>
                </c:pt>
                <c:pt idx="6">
                  <c:v>3116</c:v>
                </c:pt>
                <c:pt idx="7">
                  <c:v>0</c:v>
                </c:pt>
                <c:pt idx="8">
                  <c:v>8695</c:v>
                </c:pt>
                <c:pt idx="9">
                  <c:v>9930</c:v>
                </c:pt>
                <c:pt idx="10">
                  <c:v>0</c:v>
                </c:pt>
                <c:pt idx="11">
                  <c:v>0</c:v>
                </c:pt>
              </c:numCache>
            </c:numRef>
          </c:val>
        </c:ser>
        <c:ser>
          <c:idx val="1"/>
          <c:order val="2"/>
          <c:tx>
            <c:strRef>
              <c:f>'2017 Pace (5)'!$A$16</c:f>
              <c:strCache>
                <c:ptCount val="1"/>
                <c:pt idx="0">
                  <c:v>Tentative Room Nights</c:v>
                </c:pt>
              </c:strCache>
            </c:strRef>
          </c:tx>
          <c:spPr>
            <a:solidFill>
              <a:srgbClr val="000099">
                <a:alpha val="85000"/>
              </a:srgbClr>
            </a:solidFill>
            <a:ln>
              <a:noFill/>
            </a:ln>
            <a:effectLst>
              <a:innerShdw blurRad="114300">
                <a:prstClr val="black"/>
              </a:innerShdw>
            </a:effectLst>
            <a:scene3d>
              <a:camera prst="orthographicFront"/>
              <a:lightRig rig="freezing" dir="t">
                <a:rot lat="0" lon="0" rev="4200000"/>
              </a:lightRig>
            </a:scene3d>
            <a:sp3d prstMaterial="plastic">
              <a:bevelT w="101600" h="101600" prst="angle"/>
              <a:bevelB w="101600" h="101600" prst="angle"/>
            </a:sp3d>
          </c:spPr>
          <c:invertIfNegative val="0"/>
          <c:cat>
            <c:strRef>
              <c:f>'2017 Pace (5)'!$B$5:$M$5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'2017 Pace (5)'!$B$16:$M$16</c:f>
              <c:numCache>
                <c:formatCode>#,##0_);[Red]\(#,##0\)</c:formatCode>
                <c:ptCount val="12"/>
                <c:pt idx="0">
                  <c:v>29822</c:v>
                </c:pt>
                <c:pt idx="1">
                  <c:v>3597</c:v>
                </c:pt>
                <c:pt idx="2">
                  <c:v>2444</c:v>
                </c:pt>
                <c:pt idx="3">
                  <c:v>4067</c:v>
                </c:pt>
                <c:pt idx="4">
                  <c:v>10123</c:v>
                </c:pt>
                <c:pt idx="5">
                  <c:v>16492</c:v>
                </c:pt>
                <c:pt idx="6">
                  <c:v>4495</c:v>
                </c:pt>
                <c:pt idx="7">
                  <c:v>2520</c:v>
                </c:pt>
                <c:pt idx="8">
                  <c:v>3454</c:v>
                </c:pt>
                <c:pt idx="9">
                  <c:v>7070</c:v>
                </c:pt>
                <c:pt idx="10">
                  <c:v>3015</c:v>
                </c:pt>
                <c:pt idx="11">
                  <c:v>13130</c:v>
                </c:pt>
              </c:numCache>
            </c:numRef>
          </c:val>
        </c:ser>
        <c:dLbls>
          <c:showLegendKey val="0"/>
          <c:showVal val="0"/>
          <c:showCatName val="0"/>
          <c:showSerName val="0"/>
          <c:showPercent val="0"/>
          <c:showBubbleSize val="0"/>
        </c:dLbls>
        <c:gapWidth val="30"/>
        <c:overlap val="100"/>
        <c:axId val="409266896"/>
        <c:axId val="409263368"/>
      </c:barChart>
      <c:lineChart>
        <c:grouping val="standard"/>
        <c:varyColors val="0"/>
        <c:ser>
          <c:idx val="2"/>
          <c:order val="3"/>
          <c:tx>
            <c:strRef>
              <c:f>'2017 Pace (5)'!$A$9</c:f>
              <c:strCache>
                <c:ptCount val="1"/>
                <c:pt idx="0">
                  <c:v>Pace Targets</c:v>
                </c:pt>
              </c:strCache>
            </c:strRef>
          </c:tx>
          <c:spPr>
            <a:ln>
              <a:solidFill>
                <a:schemeClr val="bg1">
                  <a:lumMod val="65000"/>
                </a:schemeClr>
              </a:solidFill>
            </a:ln>
          </c:spPr>
          <c:marker>
            <c:symbol val="circle"/>
            <c:size val="7"/>
            <c:spPr>
              <a:solidFill>
                <a:schemeClr val="bg1"/>
              </a:solidFill>
              <a:ln w="12700">
                <a:solidFill>
                  <a:schemeClr val="bg1">
                    <a:lumMod val="50000"/>
                  </a:schemeClr>
                </a:solidFill>
              </a:ln>
            </c:spPr>
          </c:marker>
          <c:cat>
            <c:numRef>
              <c:f>'8 Year Pace (3)'!$B$5:$I$5</c:f>
              <c:numCache>
                <c:formatCode>General</c:formatCode>
                <c:ptCount val="8"/>
                <c:pt idx="0">
                  <c:v>2016</c:v>
                </c:pt>
                <c:pt idx="1">
                  <c:v>2017</c:v>
                </c:pt>
                <c:pt idx="2">
                  <c:v>2018</c:v>
                </c:pt>
                <c:pt idx="3">
                  <c:v>2019</c:v>
                </c:pt>
                <c:pt idx="4">
                  <c:v>2020</c:v>
                </c:pt>
                <c:pt idx="5">
                  <c:v>2021</c:v>
                </c:pt>
                <c:pt idx="6">
                  <c:v>2022</c:v>
                </c:pt>
                <c:pt idx="7">
                  <c:v>2023</c:v>
                </c:pt>
              </c:numCache>
            </c:numRef>
          </c:cat>
          <c:val>
            <c:numRef>
              <c:f>'2017 Pace (5)'!$B$9:$M$9</c:f>
              <c:numCache>
                <c:formatCode>#,##0_);[Red]\(#,##0\)</c:formatCode>
                <c:ptCount val="12"/>
                <c:pt idx="0">
                  <c:v>8801</c:v>
                </c:pt>
                <c:pt idx="1">
                  <c:v>7810</c:v>
                </c:pt>
                <c:pt idx="2">
                  <c:v>11500</c:v>
                </c:pt>
                <c:pt idx="3">
                  <c:v>28656</c:v>
                </c:pt>
                <c:pt idx="4">
                  <c:v>30887</c:v>
                </c:pt>
                <c:pt idx="5">
                  <c:v>31830</c:v>
                </c:pt>
                <c:pt idx="6">
                  <c:v>27244</c:v>
                </c:pt>
                <c:pt idx="7">
                  <c:v>20241</c:v>
                </c:pt>
                <c:pt idx="8">
                  <c:v>17474</c:v>
                </c:pt>
                <c:pt idx="9">
                  <c:v>23475</c:v>
                </c:pt>
                <c:pt idx="10">
                  <c:v>11083</c:v>
                </c:pt>
                <c:pt idx="11">
                  <c:v>1436</c:v>
                </c:pt>
              </c:numCache>
            </c:numRef>
          </c:val>
          <c:smooth val="0"/>
        </c:ser>
        <c:ser>
          <c:idx val="3"/>
          <c:order val="4"/>
          <c:tx>
            <c:strRef>
              <c:f>'2017 Pace (5)'!$A$11</c:f>
              <c:strCache>
                <c:ptCount val="1"/>
                <c:pt idx="0">
                  <c:v>Consumption Benchmark</c:v>
                </c:pt>
              </c:strCache>
            </c:strRef>
          </c:tx>
          <c:spPr>
            <a:ln>
              <a:solidFill>
                <a:srgbClr val="0000FF"/>
              </a:solidFill>
            </a:ln>
          </c:spPr>
          <c:marker>
            <c:symbol val="triangle"/>
            <c:size val="9"/>
            <c:spPr>
              <a:solidFill>
                <a:schemeClr val="bg1"/>
              </a:solidFill>
              <a:ln w="12700">
                <a:solidFill>
                  <a:srgbClr val="0000FF"/>
                </a:solidFill>
              </a:ln>
            </c:spPr>
          </c:marker>
          <c:cat>
            <c:numRef>
              <c:f>'8 Year Pace (3)'!$B$5:$I$5</c:f>
              <c:numCache>
                <c:formatCode>General</c:formatCode>
                <c:ptCount val="8"/>
                <c:pt idx="0">
                  <c:v>2016</c:v>
                </c:pt>
                <c:pt idx="1">
                  <c:v>2017</c:v>
                </c:pt>
                <c:pt idx="2">
                  <c:v>2018</c:v>
                </c:pt>
                <c:pt idx="3">
                  <c:v>2019</c:v>
                </c:pt>
                <c:pt idx="4">
                  <c:v>2020</c:v>
                </c:pt>
                <c:pt idx="5">
                  <c:v>2021</c:v>
                </c:pt>
                <c:pt idx="6">
                  <c:v>2022</c:v>
                </c:pt>
                <c:pt idx="7">
                  <c:v>2023</c:v>
                </c:pt>
              </c:numCache>
            </c:numRef>
          </c:cat>
          <c:val>
            <c:numRef>
              <c:f>'2017 Pace (5)'!$B$11:$M$11</c:f>
              <c:numCache>
                <c:formatCode>#,##0</c:formatCode>
                <c:ptCount val="12"/>
                <c:pt idx="0">
                  <c:v>10735</c:v>
                </c:pt>
                <c:pt idx="1">
                  <c:v>9628</c:v>
                </c:pt>
                <c:pt idx="2">
                  <c:v>14478</c:v>
                </c:pt>
                <c:pt idx="3">
                  <c:v>36700</c:v>
                </c:pt>
                <c:pt idx="4">
                  <c:v>40650</c:v>
                </c:pt>
                <c:pt idx="5">
                  <c:v>42741</c:v>
                </c:pt>
                <c:pt idx="6">
                  <c:v>38012</c:v>
                </c:pt>
                <c:pt idx="7">
                  <c:v>29185</c:v>
                </c:pt>
                <c:pt idx="8">
                  <c:v>25733</c:v>
                </c:pt>
                <c:pt idx="9">
                  <c:v>35544</c:v>
                </c:pt>
                <c:pt idx="10">
                  <c:v>17296</c:v>
                </c:pt>
                <c:pt idx="11">
                  <c:v>2298</c:v>
                </c:pt>
              </c:numCache>
            </c:numRef>
          </c:val>
          <c:smooth val="0"/>
        </c:ser>
        <c:dLbls>
          <c:showLegendKey val="0"/>
          <c:showVal val="0"/>
          <c:showCatName val="0"/>
          <c:showSerName val="0"/>
          <c:showPercent val="0"/>
          <c:showBubbleSize val="0"/>
        </c:dLbls>
        <c:marker val="1"/>
        <c:smooth val="0"/>
        <c:axId val="409266896"/>
        <c:axId val="409263368"/>
      </c:lineChart>
      <c:catAx>
        <c:axId val="409266896"/>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09263368"/>
        <c:crosses val="autoZero"/>
        <c:auto val="1"/>
        <c:lblAlgn val="ctr"/>
        <c:lblOffset val="100"/>
        <c:noMultiLvlLbl val="0"/>
      </c:catAx>
      <c:valAx>
        <c:axId val="409263368"/>
        <c:scaling>
          <c:orientation val="minMax"/>
          <c:max val="80000"/>
          <c:min val="0"/>
        </c:scaling>
        <c:delete val="0"/>
        <c:axPos val="l"/>
        <c:numFmt formatCode="#,##0_);[Red]\(#,##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09266896"/>
        <c:crosses val="autoZero"/>
        <c:crossBetween val="between"/>
        <c:majorUnit val="10000"/>
      </c:valAx>
    </c:plotArea>
    <c:legend>
      <c:legendPos val="b"/>
      <c:layout>
        <c:manualLayout>
          <c:xMode val="edge"/>
          <c:yMode val="edge"/>
          <c:x val="6.8319730824721966E-2"/>
          <c:y val="0.91783633191102509"/>
          <c:w val="0.79525099423423995"/>
          <c:h val="4.80848692796082E-2"/>
        </c:manualLayout>
      </c:layout>
      <c:overlay val="0"/>
      <c:txPr>
        <a:bodyPr/>
        <a:lstStyle/>
        <a:p>
          <a:pPr>
            <a:defRPr sz="33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 l="0.70000000000000062" r="0.70000000000000062" t="0.750000000000001"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321178120617109E-2"/>
          <c:y val="2.5787965616045884E-2"/>
          <c:w val="0.9242636746143057"/>
          <c:h val="0.78510028653295127"/>
        </c:manualLayout>
      </c:layout>
      <c:barChart>
        <c:barDir val="col"/>
        <c:grouping val="stacked"/>
        <c:varyColors val="0"/>
        <c:ser>
          <c:idx val="0"/>
          <c:order val="0"/>
          <c:tx>
            <c:strRef>
              <c:f>'2018 Pace (6)'!$A$7</c:f>
              <c:strCache>
                <c:ptCount val="1"/>
                <c:pt idx="0">
                  <c:v>Definite Room Nights</c:v>
                </c:pt>
              </c:strCache>
            </c:strRef>
          </c:tx>
          <c:spPr>
            <a:solidFill>
              <a:srgbClr val="C00000">
                <a:alpha val="85000"/>
              </a:srgbClr>
            </a:solidFill>
            <a:ln>
              <a:noFill/>
            </a:ln>
            <a:effectLst>
              <a:innerShdw blurRad="114300">
                <a:prstClr val="black"/>
              </a:innerShdw>
            </a:effectLst>
            <a:scene3d>
              <a:camera prst="orthographicFront"/>
              <a:lightRig rig="freezing" dir="t">
                <a:rot lat="0" lon="0" rev="4200000"/>
              </a:lightRig>
            </a:scene3d>
            <a:sp3d prstMaterial="plastic">
              <a:bevelT w="101600" h="101600" prst="angle"/>
              <a:bevelB w="101600" h="101600" prst="angle"/>
            </a:sp3d>
          </c:spPr>
          <c:invertIfNegative val="0"/>
          <c:cat>
            <c:strRef>
              <c:f>'2018 Pace (6)'!$B$5:$M$5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'2018 Pace (6)'!$B$7:$M$7</c:f>
              <c:numCache>
                <c:formatCode>#,##0_);[Red]\(#,##0\)</c:formatCode>
                <c:ptCount val="12"/>
                <c:pt idx="0">
                  <c:v>8643</c:v>
                </c:pt>
                <c:pt idx="1">
                  <c:v>598</c:v>
                </c:pt>
                <c:pt idx="2">
                  <c:v>7030</c:v>
                </c:pt>
                <c:pt idx="3">
                  <c:v>0</c:v>
                </c:pt>
                <c:pt idx="4">
                  <c:v>10290</c:v>
                </c:pt>
                <c:pt idx="5">
                  <c:v>11200</c:v>
                </c:pt>
                <c:pt idx="6">
                  <c:v>24369</c:v>
                </c:pt>
                <c:pt idx="7">
                  <c:v>23774</c:v>
                </c:pt>
                <c:pt idx="8">
                  <c:v>4354</c:v>
                </c:pt>
                <c:pt idx="9">
                  <c:v>16919</c:v>
                </c:pt>
                <c:pt idx="10">
                  <c:v>8012</c:v>
                </c:pt>
                <c:pt idx="11">
                  <c:v>0</c:v>
                </c:pt>
              </c:numCache>
            </c:numRef>
          </c:val>
        </c:ser>
        <c:ser>
          <c:idx val="4"/>
          <c:order val="1"/>
          <c:tx>
            <c:strRef>
              <c:f>'2018 Pace (6)'!$A$8</c:f>
              <c:strCache>
                <c:ptCount val="1"/>
                <c:pt idx="0">
                  <c:v>Verbal Definite Room Nights</c:v>
                </c:pt>
              </c:strCache>
            </c:strRef>
          </c:tx>
          <c:spPr>
            <a:solidFill>
              <a:srgbClr val="008000"/>
            </a:solidFill>
            <a:ln>
              <a:noFill/>
            </a:ln>
            <a:effectLst>
              <a:innerShdw blurRad="114300">
                <a:prstClr val="black"/>
              </a:innerShdw>
            </a:effectLst>
            <a:scene3d>
              <a:camera prst="orthographicFront"/>
              <a:lightRig rig="freezing" dir="t"/>
            </a:scene3d>
            <a:sp3d prstMaterial="plastic">
              <a:bevelT w="101600" h="101600" prst="angle"/>
              <a:bevelB w="101600" h="101600" prst="angle"/>
            </a:sp3d>
          </c:spPr>
          <c:invertIfNegative val="0"/>
          <c:cat>
            <c:strRef>
              <c:f>'2018 Pace (6)'!$B$5:$M$5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'2018 Pace (6)'!$B$8:$M$8</c:f>
              <c:numCache>
                <c:formatCode>#,##0_);[Red]\(#,##0\)</c:formatCode>
                <c:ptCount val="12"/>
                <c:pt idx="0">
                  <c:v>0</c:v>
                </c:pt>
                <c:pt idx="1">
                  <c:v>0</c:v>
                </c:pt>
                <c:pt idx="2">
                  <c:v>0</c:v>
                </c:pt>
                <c:pt idx="3">
                  <c:v>4000</c:v>
                </c:pt>
                <c:pt idx="4">
                  <c:v>7030</c:v>
                </c:pt>
                <c:pt idx="5">
                  <c:v>0</c:v>
                </c:pt>
                <c:pt idx="6">
                  <c:v>11160</c:v>
                </c:pt>
                <c:pt idx="7">
                  <c:v>8095</c:v>
                </c:pt>
                <c:pt idx="8">
                  <c:v>6400</c:v>
                </c:pt>
                <c:pt idx="9">
                  <c:v>0</c:v>
                </c:pt>
                <c:pt idx="10">
                  <c:v>0</c:v>
                </c:pt>
                <c:pt idx="11">
                  <c:v>0</c:v>
                </c:pt>
              </c:numCache>
            </c:numRef>
          </c:val>
        </c:ser>
        <c:ser>
          <c:idx val="1"/>
          <c:order val="2"/>
          <c:tx>
            <c:strRef>
              <c:f>'2018 Pace (6)'!$A$16</c:f>
              <c:strCache>
                <c:ptCount val="1"/>
                <c:pt idx="0">
                  <c:v>Tentative Room Nights</c:v>
                </c:pt>
              </c:strCache>
            </c:strRef>
          </c:tx>
          <c:spPr>
            <a:solidFill>
              <a:srgbClr val="000099">
                <a:alpha val="85000"/>
              </a:srgbClr>
            </a:solidFill>
            <a:ln>
              <a:noFill/>
            </a:ln>
            <a:effectLst>
              <a:innerShdw blurRad="114300">
                <a:prstClr val="black"/>
              </a:innerShdw>
            </a:effectLst>
            <a:scene3d>
              <a:camera prst="orthographicFront"/>
              <a:lightRig rig="freezing" dir="t">
                <a:rot lat="0" lon="0" rev="4200000"/>
              </a:lightRig>
            </a:scene3d>
            <a:sp3d prstMaterial="plastic">
              <a:bevelT w="101600" h="101600" prst="angle"/>
              <a:bevelB w="101600" h="101600" prst="angle"/>
            </a:sp3d>
          </c:spPr>
          <c:invertIfNegative val="0"/>
          <c:cat>
            <c:strRef>
              <c:f>'2018 Pace (6)'!$B$5:$M$5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'2018 Pace (6)'!$B$16:$M$16</c:f>
              <c:numCache>
                <c:formatCode>#,##0_);[Red]\(#,##0\)</c:formatCode>
                <c:ptCount val="12"/>
                <c:pt idx="0">
                  <c:v>481</c:v>
                </c:pt>
                <c:pt idx="1">
                  <c:v>15483</c:v>
                </c:pt>
                <c:pt idx="2">
                  <c:v>0</c:v>
                </c:pt>
                <c:pt idx="3">
                  <c:v>8402</c:v>
                </c:pt>
                <c:pt idx="4">
                  <c:v>10025</c:v>
                </c:pt>
                <c:pt idx="5">
                  <c:v>1023</c:v>
                </c:pt>
                <c:pt idx="6">
                  <c:v>6210</c:v>
                </c:pt>
                <c:pt idx="7">
                  <c:v>6530</c:v>
                </c:pt>
                <c:pt idx="8">
                  <c:v>8265</c:v>
                </c:pt>
                <c:pt idx="9">
                  <c:v>19021</c:v>
                </c:pt>
                <c:pt idx="10">
                  <c:v>3654</c:v>
                </c:pt>
                <c:pt idx="11">
                  <c:v>0</c:v>
                </c:pt>
              </c:numCache>
            </c:numRef>
          </c:val>
        </c:ser>
        <c:dLbls>
          <c:showLegendKey val="0"/>
          <c:showVal val="0"/>
          <c:showCatName val="0"/>
          <c:showSerName val="0"/>
          <c:showPercent val="0"/>
          <c:showBubbleSize val="0"/>
        </c:dLbls>
        <c:gapWidth val="30"/>
        <c:overlap val="100"/>
        <c:axId val="409267680"/>
        <c:axId val="409260232"/>
      </c:barChart>
      <c:lineChart>
        <c:grouping val="standard"/>
        <c:varyColors val="0"/>
        <c:ser>
          <c:idx val="2"/>
          <c:order val="3"/>
          <c:tx>
            <c:strRef>
              <c:f>'2018 Pace (6)'!$A$9</c:f>
              <c:strCache>
                <c:ptCount val="1"/>
                <c:pt idx="0">
                  <c:v>Pace Targets</c:v>
                </c:pt>
              </c:strCache>
            </c:strRef>
          </c:tx>
          <c:spPr>
            <a:ln>
              <a:solidFill>
                <a:schemeClr val="bg1">
                  <a:lumMod val="65000"/>
                </a:schemeClr>
              </a:solidFill>
            </a:ln>
          </c:spPr>
          <c:marker>
            <c:symbol val="circle"/>
            <c:size val="7"/>
            <c:spPr>
              <a:solidFill>
                <a:schemeClr val="bg1"/>
              </a:solidFill>
              <a:ln w="12700">
                <a:solidFill>
                  <a:schemeClr val="bg1">
                    <a:lumMod val="50000"/>
                  </a:schemeClr>
                </a:solidFill>
              </a:ln>
            </c:spPr>
          </c:marker>
          <c:cat>
            <c:numRef>
              <c:f>'8 Year Pace (3)'!$B$5:$I$5</c:f>
              <c:numCache>
                <c:formatCode>General</c:formatCode>
                <c:ptCount val="8"/>
                <c:pt idx="0">
                  <c:v>2016</c:v>
                </c:pt>
                <c:pt idx="1">
                  <c:v>2017</c:v>
                </c:pt>
                <c:pt idx="2">
                  <c:v>2018</c:v>
                </c:pt>
                <c:pt idx="3">
                  <c:v>2019</c:v>
                </c:pt>
                <c:pt idx="4">
                  <c:v>2020</c:v>
                </c:pt>
                <c:pt idx="5">
                  <c:v>2021</c:v>
                </c:pt>
                <c:pt idx="6">
                  <c:v>2022</c:v>
                </c:pt>
                <c:pt idx="7">
                  <c:v>2023</c:v>
                </c:pt>
              </c:numCache>
            </c:numRef>
          </c:cat>
          <c:val>
            <c:numRef>
              <c:f>'2018 Pace (6)'!$B$9:$M$9</c:f>
              <c:numCache>
                <c:formatCode>#,##0_);[Red]\(#,##0\)</c:formatCode>
                <c:ptCount val="12"/>
                <c:pt idx="0">
                  <c:v>6637</c:v>
                </c:pt>
                <c:pt idx="1">
                  <c:v>5746</c:v>
                </c:pt>
                <c:pt idx="2">
                  <c:v>8456</c:v>
                </c:pt>
                <c:pt idx="3">
                  <c:v>21131</c:v>
                </c:pt>
                <c:pt idx="4">
                  <c:v>22977</c:v>
                </c:pt>
                <c:pt idx="5">
                  <c:v>23761</c:v>
                </c:pt>
                <c:pt idx="6">
                  <c:v>20540</c:v>
                </c:pt>
                <c:pt idx="7">
                  <c:v>15372</c:v>
                </c:pt>
                <c:pt idx="8">
                  <c:v>13066</c:v>
                </c:pt>
                <c:pt idx="9">
                  <c:v>17285</c:v>
                </c:pt>
                <c:pt idx="10">
                  <c:v>8143</c:v>
                </c:pt>
                <c:pt idx="11">
                  <c:v>1046</c:v>
                </c:pt>
              </c:numCache>
            </c:numRef>
          </c:val>
          <c:smooth val="0"/>
        </c:ser>
        <c:ser>
          <c:idx val="3"/>
          <c:order val="4"/>
          <c:tx>
            <c:strRef>
              <c:f>'2018 Pace (6)'!$A$11</c:f>
              <c:strCache>
                <c:ptCount val="1"/>
                <c:pt idx="0">
                  <c:v>Consumption Benchmark</c:v>
                </c:pt>
              </c:strCache>
            </c:strRef>
          </c:tx>
          <c:spPr>
            <a:ln>
              <a:solidFill>
                <a:srgbClr val="0000FF"/>
              </a:solidFill>
            </a:ln>
          </c:spPr>
          <c:marker>
            <c:symbol val="triangle"/>
            <c:size val="9"/>
            <c:spPr>
              <a:solidFill>
                <a:schemeClr val="bg1"/>
              </a:solidFill>
              <a:ln w="12700">
                <a:solidFill>
                  <a:srgbClr val="0000FF"/>
                </a:solidFill>
              </a:ln>
            </c:spPr>
          </c:marker>
          <c:cat>
            <c:numRef>
              <c:f>'8 Year Pace (3)'!$B$5:$I$5</c:f>
              <c:numCache>
                <c:formatCode>General</c:formatCode>
                <c:ptCount val="8"/>
                <c:pt idx="0">
                  <c:v>2016</c:v>
                </c:pt>
                <c:pt idx="1">
                  <c:v>2017</c:v>
                </c:pt>
                <c:pt idx="2">
                  <c:v>2018</c:v>
                </c:pt>
                <c:pt idx="3">
                  <c:v>2019</c:v>
                </c:pt>
                <c:pt idx="4">
                  <c:v>2020</c:v>
                </c:pt>
                <c:pt idx="5">
                  <c:v>2021</c:v>
                </c:pt>
                <c:pt idx="6">
                  <c:v>2022</c:v>
                </c:pt>
                <c:pt idx="7">
                  <c:v>2023</c:v>
                </c:pt>
              </c:numCache>
            </c:numRef>
          </c:cat>
          <c:val>
            <c:numRef>
              <c:f>'2018 Pace (6)'!$B$11:$M$11</c:f>
              <c:numCache>
                <c:formatCode>#,##0</c:formatCode>
                <c:ptCount val="12"/>
                <c:pt idx="0">
                  <c:v>10735</c:v>
                </c:pt>
                <c:pt idx="1">
                  <c:v>9628</c:v>
                </c:pt>
                <c:pt idx="2">
                  <c:v>14478</c:v>
                </c:pt>
                <c:pt idx="3">
                  <c:v>36700</c:v>
                </c:pt>
                <c:pt idx="4">
                  <c:v>40650</c:v>
                </c:pt>
                <c:pt idx="5">
                  <c:v>42741</c:v>
                </c:pt>
                <c:pt idx="6">
                  <c:v>38012</c:v>
                </c:pt>
                <c:pt idx="7">
                  <c:v>29185</c:v>
                </c:pt>
                <c:pt idx="8">
                  <c:v>25733</c:v>
                </c:pt>
                <c:pt idx="9">
                  <c:v>35544</c:v>
                </c:pt>
                <c:pt idx="10">
                  <c:v>17296</c:v>
                </c:pt>
                <c:pt idx="11">
                  <c:v>2298</c:v>
                </c:pt>
              </c:numCache>
            </c:numRef>
          </c:val>
          <c:smooth val="0"/>
        </c:ser>
        <c:dLbls>
          <c:showLegendKey val="0"/>
          <c:showVal val="0"/>
          <c:showCatName val="0"/>
          <c:showSerName val="0"/>
          <c:showPercent val="0"/>
          <c:showBubbleSize val="0"/>
        </c:dLbls>
        <c:marker val="1"/>
        <c:smooth val="0"/>
        <c:axId val="409267680"/>
        <c:axId val="409260232"/>
      </c:lineChart>
      <c:catAx>
        <c:axId val="40926768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09260232"/>
        <c:crosses val="autoZero"/>
        <c:auto val="1"/>
        <c:lblAlgn val="ctr"/>
        <c:lblOffset val="100"/>
        <c:noMultiLvlLbl val="0"/>
      </c:catAx>
      <c:valAx>
        <c:axId val="409260232"/>
        <c:scaling>
          <c:orientation val="minMax"/>
          <c:max val="80000"/>
          <c:min val="0"/>
        </c:scaling>
        <c:delete val="0"/>
        <c:axPos val="l"/>
        <c:numFmt formatCode="#,##0_);[Red]\(#,##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09267680"/>
        <c:crosses val="autoZero"/>
        <c:crossBetween val="between"/>
        <c:majorUnit val="10000"/>
      </c:valAx>
    </c:plotArea>
    <c:legend>
      <c:legendPos val="b"/>
      <c:layout>
        <c:manualLayout>
          <c:xMode val="edge"/>
          <c:yMode val="edge"/>
          <c:x val="6.8319649260526055E-2"/>
          <c:y val="0.91783607049118865"/>
          <c:w val="0.79525102597170272"/>
          <c:h val="4.808488938882638E-2"/>
        </c:manualLayout>
      </c:layout>
      <c:overlay val="0"/>
      <c:txPr>
        <a:bodyPr/>
        <a:lstStyle/>
        <a:p>
          <a:pPr>
            <a:defRPr sz="33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 l="0.70000000000000062" r="0.70000000000000062" t="0.750000000000001"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321178120617109E-2"/>
          <c:y val="2.5787965616045884E-2"/>
          <c:w val="0.9242636746143057"/>
          <c:h val="0.78510028653295127"/>
        </c:manualLayout>
      </c:layout>
      <c:barChart>
        <c:barDir val="col"/>
        <c:grouping val="stacked"/>
        <c:varyColors val="0"/>
        <c:ser>
          <c:idx val="0"/>
          <c:order val="0"/>
          <c:tx>
            <c:strRef>
              <c:f>'2019 Pace (7)'!$A$7</c:f>
              <c:strCache>
                <c:ptCount val="1"/>
                <c:pt idx="0">
                  <c:v>Definite Room Nights</c:v>
                </c:pt>
              </c:strCache>
            </c:strRef>
          </c:tx>
          <c:spPr>
            <a:solidFill>
              <a:srgbClr val="C00000">
                <a:alpha val="85000"/>
              </a:srgbClr>
            </a:solidFill>
            <a:ln>
              <a:noFill/>
            </a:ln>
            <a:effectLst>
              <a:innerShdw blurRad="114300">
                <a:prstClr val="black"/>
              </a:innerShdw>
            </a:effectLst>
            <a:scene3d>
              <a:camera prst="orthographicFront"/>
              <a:lightRig rig="freezing" dir="t">
                <a:rot lat="0" lon="0" rev="4200000"/>
              </a:lightRig>
            </a:scene3d>
            <a:sp3d prstMaterial="plastic">
              <a:bevelT w="101600" h="101600" prst="angle"/>
              <a:bevelB w="101600" h="101600" prst="angle"/>
            </a:sp3d>
          </c:spPr>
          <c:invertIfNegative val="0"/>
          <c:cat>
            <c:strRef>
              <c:f>'2019 Pace (7)'!$B$5:$M$5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'2019 Pace (7)'!$B$7:$M$7</c:f>
              <c:numCache>
                <c:formatCode>#,##0_);[Red]\(#,##0\)</c:formatCode>
                <c:ptCount val="12"/>
                <c:pt idx="0">
                  <c:v>0</c:v>
                </c:pt>
                <c:pt idx="1">
                  <c:v>0</c:v>
                </c:pt>
                <c:pt idx="2">
                  <c:v>0</c:v>
                </c:pt>
                <c:pt idx="3">
                  <c:v>26356</c:v>
                </c:pt>
                <c:pt idx="4">
                  <c:v>1308</c:v>
                </c:pt>
                <c:pt idx="5">
                  <c:v>23459</c:v>
                </c:pt>
                <c:pt idx="6">
                  <c:v>0</c:v>
                </c:pt>
                <c:pt idx="7">
                  <c:v>1056</c:v>
                </c:pt>
                <c:pt idx="8">
                  <c:v>5415</c:v>
                </c:pt>
                <c:pt idx="9">
                  <c:v>0</c:v>
                </c:pt>
                <c:pt idx="10">
                  <c:v>7826</c:v>
                </c:pt>
                <c:pt idx="11">
                  <c:v>0</c:v>
                </c:pt>
              </c:numCache>
            </c:numRef>
          </c:val>
        </c:ser>
        <c:ser>
          <c:idx val="4"/>
          <c:order val="1"/>
          <c:tx>
            <c:strRef>
              <c:f>'2019 Pace (7)'!$A$8</c:f>
              <c:strCache>
                <c:ptCount val="1"/>
                <c:pt idx="0">
                  <c:v>Verbal Definite Room Nights</c:v>
                </c:pt>
              </c:strCache>
            </c:strRef>
          </c:tx>
          <c:spPr>
            <a:solidFill>
              <a:srgbClr val="008000"/>
            </a:solidFill>
            <a:ln>
              <a:noFill/>
            </a:ln>
            <a:effectLst>
              <a:innerShdw blurRad="114300">
                <a:prstClr val="black"/>
              </a:innerShdw>
            </a:effectLst>
            <a:scene3d>
              <a:camera prst="orthographicFront"/>
              <a:lightRig rig="freezing" dir="t"/>
            </a:scene3d>
            <a:sp3d prstMaterial="plastic">
              <a:bevelT w="101600" h="101600" prst="angle"/>
              <a:bevelB w="101600" h="101600" prst="angle"/>
            </a:sp3d>
          </c:spPr>
          <c:invertIfNegative val="0"/>
          <c:cat>
            <c:strRef>
              <c:f>'2019 Pace (7)'!$B$5:$M$5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'2019 Pace (7)'!$B$8:$M$8</c:f>
              <c:numCache>
                <c:formatCode>#,##0_);[Red]\(#,##0\)</c:formatCode>
                <c:ptCount val="12"/>
                <c:pt idx="0">
                  <c:v>0</c:v>
                </c:pt>
                <c:pt idx="1">
                  <c:v>0</c:v>
                </c:pt>
                <c:pt idx="2">
                  <c:v>0</c:v>
                </c:pt>
                <c:pt idx="3">
                  <c:v>0</c:v>
                </c:pt>
                <c:pt idx="4">
                  <c:v>0</c:v>
                </c:pt>
                <c:pt idx="5">
                  <c:v>17100</c:v>
                </c:pt>
                <c:pt idx="6">
                  <c:v>4474</c:v>
                </c:pt>
                <c:pt idx="7">
                  <c:v>0</c:v>
                </c:pt>
                <c:pt idx="8">
                  <c:v>1570</c:v>
                </c:pt>
                <c:pt idx="9">
                  <c:v>0</c:v>
                </c:pt>
                <c:pt idx="10">
                  <c:v>3670</c:v>
                </c:pt>
                <c:pt idx="11">
                  <c:v>0</c:v>
                </c:pt>
              </c:numCache>
            </c:numRef>
          </c:val>
        </c:ser>
        <c:ser>
          <c:idx val="1"/>
          <c:order val="2"/>
          <c:tx>
            <c:strRef>
              <c:f>'2019 Pace (7)'!$A$16</c:f>
              <c:strCache>
                <c:ptCount val="1"/>
                <c:pt idx="0">
                  <c:v>Tentative Room Nights</c:v>
                </c:pt>
              </c:strCache>
            </c:strRef>
          </c:tx>
          <c:spPr>
            <a:solidFill>
              <a:srgbClr val="000099">
                <a:alpha val="85000"/>
              </a:srgbClr>
            </a:solidFill>
            <a:ln>
              <a:noFill/>
            </a:ln>
            <a:effectLst>
              <a:innerShdw blurRad="114300">
                <a:prstClr val="black"/>
              </a:innerShdw>
            </a:effectLst>
            <a:scene3d>
              <a:camera prst="orthographicFront"/>
              <a:lightRig rig="freezing" dir="t">
                <a:rot lat="0" lon="0" rev="4200000"/>
              </a:lightRig>
            </a:scene3d>
            <a:sp3d prstMaterial="plastic">
              <a:bevelT w="101600" h="101600" prst="angle"/>
              <a:bevelB w="101600" h="101600" prst="angle"/>
            </a:sp3d>
          </c:spPr>
          <c:invertIfNegative val="0"/>
          <c:cat>
            <c:strRef>
              <c:f>'2019 Pace (7)'!$B$5:$M$5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'2019 Pace (7)'!$B$16:$M$16</c:f>
              <c:numCache>
                <c:formatCode>#,##0_);[Red]\(#,##0\)</c:formatCode>
                <c:ptCount val="12"/>
                <c:pt idx="0">
                  <c:v>0</c:v>
                </c:pt>
                <c:pt idx="1">
                  <c:v>8750</c:v>
                </c:pt>
                <c:pt idx="2">
                  <c:v>3340</c:v>
                </c:pt>
                <c:pt idx="3">
                  <c:v>8938</c:v>
                </c:pt>
                <c:pt idx="4">
                  <c:v>10822</c:v>
                </c:pt>
                <c:pt idx="5">
                  <c:v>17993</c:v>
                </c:pt>
                <c:pt idx="6">
                  <c:v>5827</c:v>
                </c:pt>
                <c:pt idx="7">
                  <c:v>0</c:v>
                </c:pt>
                <c:pt idx="8">
                  <c:v>11342</c:v>
                </c:pt>
                <c:pt idx="9">
                  <c:v>15537</c:v>
                </c:pt>
                <c:pt idx="10">
                  <c:v>2890</c:v>
                </c:pt>
                <c:pt idx="11">
                  <c:v>0</c:v>
                </c:pt>
              </c:numCache>
            </c:numRef>
          </c:val>
        </c:ser>
        <c:dLbls>
          <c:showLegendKey val="0"/>
          <c:showVal val="0"/>
          <c:showCatName val="0"/>
          <c:showSerName val="0"/>
          <c:showPercent val="0"/>
          <c:showBubbleSize val="0"/>
        </c:dLbls>
        <c:gapWidth val="30"/>
        <c:overlap val="100"/>
        <c:axId val="409264152"/>
        <c:axId val="413135968"/>
      </c:barChart>
      <c:lineChart>
        <c:grouping val="standard"/>
        <c:varyColors val="0"/>
        <c:ser>
          <c:idx val="2"/>
          <c:order val="3"/>
          <c:tx>
            <c:strRef>
              <c:f>'2019 Pace (7)'!$A$9</c:f>
              <c:strCache>
                <c:ptCount val="1"/>
                <c:pt idx="0">
                  <c:v>Pace Targets</c:v>
                </c:pt>
              </c:strCache>
            </c:strRef>
          </c:tx>
          <c:spPr>
            <a:ln>
              <a:solidFill>
                <a:schemeClr val="bg1">
                  <a:lumMod val="65000"/>
                </a:schemeClr>
              </a:solidFill>
            </a:ln>
          </c:spPr>
          <c:marker>
            <c:symbol val="circle"/>
            <c:size val="7"/>
            <c:spPr>
              <a:solidFill>
                <a:schemeClr val="bg1"/>
              </a:solidFill>
              <a:ln w="12700">
                <a:solidFill>
                  <a:schemeClr val="bg1">
                    <a:lumMod val="50000"/>
                  </a:schemeClr>
                </a:solidFill>
              </a:ln>
            </c:spPr>
          </c:marker>
          <c:cat>
            <c:numRef>
              <c:f>'8 Year Pace (3)'!$B$5:$I$5</c:f>
              <c:numCache>
                <c:formatCode>General</c:formatCode>
                <c:ptCount val="8"/>
                <c:pt idx="0">
                  <c:v>2016</c:v>
                </c:pt>
                <c:pt idx="1">
                  <c:v>2017</c:v>
                </c:pt>
                <c:pt idx="2">
                  <c:v>2018</c:v>
                </c:pt>
                <c:pt idx="3">
                  <c:v>2019</c:v>
                </c:pt>
                <c:pt idx="4">
                  <c:v>2020</c:v>
                </c:pt>
                <c:pt idx="5">
                  <c:v>2021</c:v>
                </c:pt>
                <c:pt idx="6">
                  <c:v>2022</c:v>
                </c:pt>
                <c:pt idx="7">
                  <c:v>2023</c:v>
                </c:pt>
              </c:numCache>
            </c:numRef>
          </c:cat>
          <c:val>
            <c:numRef>
              <c:f>'2019 Pace (7)'!$B$9:$M$9</c:f>
              <c:numCache>
                <c:formatCode>#,##0_);[Red]\(#,##0\)</c:formatCode>
                <c:ptCount val="12"/>
                <c:pt idx="0">
                  <c:v>4688</c:v>
                </c:pt>
                <c:pt idx="1">
                  <c:v>4161</c:v>
                </c:pt>
                <c:pt idx="2">
                  <c:v>6176</c:v>
                </c:pt>
                <c:pt idx="3">
                  <c:v>14913</c:v>
                </c:pt>
                <c:pt idx="4">
                  <c:v>14037</c:v>
                </c:pt>
                <c:pt idx="5">
                  <c:v>13530</c:v>
                </c:pt>
                <c:pt idx="6">
                  <c:v>11907</c:v>
                </c:pt>
                <c:pt idx="7">
                  <c:v>8730</c:v>
                </c:pt>
                <c:pt idx="8">
                  <c:v>7698</c:v>
                </c:pt>
                <c:pt idx="9">
                  <c:v>10534</c:v>
                </c:pt>
                <c:pt idx="10">
                  <c:v>4804</c:v>
                </c:pt>
                <c:pt idx="11">
                  <c:v>634</c:v>
                </c:pt>
              </c:numCache>
            </c:numRef>
          </c:val>
          <c:smooth val="0"/>
        </c:ser>
        <c:ser>
          <c:idx val="3"/>
          <c:order val="4"/>
          <c:tx>
            <c:strRef>
              <c:f>'2019 Pace (7)'!$A$11</c:f>
              <c:strCache>
                <c:ptCount val="1"/>
                <c:pt idx="0">
                  <c:v>Consumption Benchmark</c:v>
                </c:pt>
              </c:strCache>
            </c:strRef>
          </c:tx>
          <c:spPr>
            <a:ln>
              <a:solidFill>
                <a:srgbClr val="0000FF"/>
              </a:solidFill>
            </a:ln>
          </c:spPr>
          <c:marker>
            <c:symbol val="triangle"/>
            <c:size val="9"/>
            <c:spPr>
              <a:solidFill>
                <a:schemeClr val="bg1"/>
              </a:solidFill>
              <a:ln w="12700">
                <a:solidFill>
                  <a:srgbClr val="0000FF"/>
                </a:solidFill>
              </a:ln>
            </c:spPr>
          </c:marker>
          <c:cat>
            <c:numRef>
              <c:f>'8 Year Pace (3)'!$B$5:$I$5</c:f>
              <c:numCache>
                <c:formatCode>General</c:formatCode>
                <c:ptCount val="8"/>
                <c:pt idx="0">
                  <c:v>2016</c:v>
                </c:pt>
                <c:pt idx="1">
                  <c:v>2017</c:v>
                </c:pt>
                <c:pt idx="2">
                  <c:v>2018</c:v>
                </c:pt>
                <c:pt idx="3">
                  <c:v>2019</c:v>
                </c:pt>
                <c:pt idx="4">
                  <c:v>2020</c:v>
                </c:pt>
                <c:pt idx="5">
                  <c:v>2021</c:v>
                </c:pt>
                <c:pt idx="6">
                  <c:v>2022</c:v>
                </c:pt>
                <c:pt idx="7">
                  <c:v>2023</c:v>
                </c:pt>
              </c:numCache>
            </c:numRef>
          </c:cat>
          <c:val>
            <c:numRef>
              <c:f>'2019 Pace (7)'!$B$11:$M$11</c:f>
              <c:numCache>
                <c:formatCode>#,##0</c:formatCode>
                <c:ptCount val="12"/>
                <c:pt idx="0">
                  <c:v>10735</c:v>
                </c:pt>
                <c:pt idx="1">
                  <c:v>9628</c:v>
                </c:pt>
                <c:pt idx="2">
                  <c:v>14478</c:v>
                </c:pt>
                <c:pt idx="3">
                  <c:v>36700</c:v>
                </c:pt>
                <c:pt idx="4">
                  <c:v>40650</c:v>
                </c:pt>
                <c:pt idx="5">
                  <c:v>42741</c:v>
                </c:pt>
                <c:pt idx="6">
                  <c:v>38012</c:v>
                </c:pt>
                <c:pt idx="7">
                  <c:v>29185</c:v>
                </c:pt>
                <c:pt idx="8">
                  <c:v>25733</c:v>
                </c:pt>
                <c:pt idx="9">
                  <c:v>35544</c:v>
                </c:pt>
                <c:pt idx="10">
                  <c:v>17296</c:v>
                </c:pt>
                <c:pt idx="11">
                  <c:v>2298</c:v>
                </c:pt>
              </c:numCache>
            </c:numRef>
          </c:val>
          <c:smooth val="0"/>
        </c:ser>
        <c:dLbls>
          <c:showLegendKey val="0"/>
          <c:showVal val="0"/>
          <c:showCatName val="0"/>
          <c:showSerName val="0"/>
          <c:showPercent val="0"/>
          <c:showBubbleSize val="0"/>
        </c:dLbls>
        <c:marker val="1"/>
        <c:smooth val="0"/>
        <c:axId val="409264152"/>
        <c:axId val="413135968"/>
      </c:lineChart>
      <c:catAx>
        <c:axId val="409264152"/>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13135968"/>
        <c:crosses val="autoZero"/>
        <c:auto val="1"/>
        <c:lblAlgn val="ctr"/>
        <c:lblOffset val="100"/>
        <c:noMultiLvlLbl val="0"/>
      </c:catAx>
      <c:valAx>
        <c:axId val="413135968"/>
        <c:scaling>
          <c:orientation val="minMax"/>
          <c:max val="80000"/>
          <c:min val="0"/>
        </c:scaling>
        <c:delete val="0"/>
        <c:axPos val="l"/>
        <c:numFmt formatCode="#,##0_);[Red]\(#,##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09264152"/>
        <c:crosses val="autoZero"/>
        <c:crossBetween val="between"/>
        <c:majorUnit val="10000"/>
      </c:valAx>
    </c:plotArea>
    <c:legend>
      <c:legendPos val="b"/>
      <c:layout>
        <c:manualLayout>
          <c:xMode val="edge"/>
          <c:yMode val="edge"/>
          <c:x val="6.8319653786969872E-2"/>
          <c:y val="0.9178362026780551"/>
          <c:w val="0.79525101239237128"/>
          <c:h val="4.8084879220605892E-2"/>
        </c:manualLayout>
      </c:layout>
      <c:overlay val="0"/>
      <c:txPr>
        <a:bodyPr/>
        <a:lstStyle/>
        <a:p>
          <a:pPr>
            <a:defRPr sz="33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 l="0.70000000000000062" r="0.70000000000000062" t="0.750000000000001"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321178120617109E-2"/>
          <c:y val="2.5787965616045884E-2"/>
          <c:w val="0.9242636746143057"/>
          <c:h val="0.78510028653295127"/>
        </c:manualLayout>
      </c:layout>
      <c:barChart>
        <c:barDir val="col"/>
        <c:grouping val="stacked"/>
        <c:varyColors val="0"/>
        <c:ser>
          <c:idx val="0"/>
          <c:order val="0"/>
          <c:tx>
            <c:strRef>
              <c:f>'2020 Pace (8)'!$A$7</c:f>
              <c:strCache>
                <c:ptCount val="1"/>
                <c:pt idx="0">
                  <c:v>Definite Room Nights</c:v>
                </c:pt>
              </c:strCache>
            </c:strRef>
          </c:tx>
          <c:spPr>
            <a:solidFill>
              <a:srgbClr val="C00000">
                <a:alpha val="85000"/>
              </a:srgbClr>
            </a:solidFill>
            <a:ln>
              <a:noFill/>
            </a:ln>
            <a:effectLst>
              <a:innerShdw blurRad="114300">
                <a:prstClr val="black"/>
              </a:innerShdw>
            </a:effectLst>
            <a:scene3d>
              <a:camera prst="orthographicFront"/>
              <a:lightRig rig="freezing" dir="t">
                <a:rot lat="0" lon="0" rev="4200000"/>
              </a:lightRig>
            </a:scene3d>
            <a:sp3d prstMaterial="plastic">
              <a:bevelT w="101600" h="101600" prst="angle"/>
              <a:bevelB w="101600" h="101600" prst="angle"/>
            </a:sp3d>
          </c:spPr>
          <c:invertIfNegative val="0"/>
          <c:cat>
            <c:strRef>
              <c:f>'2020 Pace (8)'!$B$5:$M$5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'2020 Pace (8)'!$B$7:$M$7</c:f>
              <c:numCache>
                <c:formatCode>#,##0_);[Red]\(#,##0\)</c:formatCode>
                <c:ptCount val="12"/>
                <c:pt idx="0">
                  <c:v>0</c:v>
                </c:pt>
                <c:pt idx="1">
                  <c:v>0</c:v>
                </c:pt>
                <c:pt idx="2">
                  <c:v>2400</c:v>
                </c:pt>
                <c:pt idx="3">
                  <c:v>1205</c:v>
                </c:pt>
                <c:pt idx="4">
                  <c:v>0</c:v>
                </c:pt>
                <c:pt idx="5">
                  <c:v>0</c:v>
                </c:pt>
                <c:pt idx="6">
                  <c:v>12546</c:v>
                </c:pt>
                <c:pt idx="7">
                  <c:v>21550</c:v>
                </c:pt>
                <c:pt idx="8">
                  <c:v>0</c:v>
                </c:pt>
                <c:pt idx="9">
                  <c:v>0</c:v>
                </c:pt>
                <c:pt idx="10">
                  <c:v>0</c:v>
                </c:pt>
                <c:pt idx="11">
                  <c:v>0</c:v>
                </c:pt>
              </c:numCache>
            </c:numRef>
          </c:val>
        </c:ser>
        <c:ser>
          <c:idx val="4"/>
          <c:order val="1"/>
          <c:tx>
            <c:strRef>
              <c:f>'2020 Pace (8)'!$A$8</c:f>
              <c:strCache>
                <c:ptCount val="1"/>
                <c:pt idx="0">
                  <c:v>Verbal Definite Room Nights</c:v>
                </c:pt>
              </c:strCache>
            </c:strRef>
          </c:tx>
          <c:spPr>
            <a:solidFill>
              <a:srgbClr val="008000"/>
            </a:solidFill>
            <a:ln>
              <a:noFill/>
            </a:ln>
            <a:effectLst>
              <a:innerShdw blurRad="114300">
                <a:prstClr val="black"/>
              </a:innerShdw>
            </a:effectLst>
            <a:scene3d>
              <a:camera prst="orthographicFront"/>
              <a:lightRig rig="freezing" dir="t"/>
            </a:scene3d>
            <a:sp3d prstMaterial="plastic">
              <a:bevelT w="101600" h="101600" prst="angle"/>
              <a:bevelB w="101600" h="101600" prst="angle"/>
            </a:sp3d>
          </c:spPr>
          <c:invertIfNegative val="0"/>
          <c:cat>
            <c:strRef>
              <c:f>'2020 Pace (8)'!$B$5:$M$5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'2020 Pace (8)'!$B$8:$M$8</c:f>
              <c:numCache>
                <c:formatCode>#,##0_);[Red]\(#,##0\)</c:formatCode>
                <c:ptCount val="12"/>
                <c:pt idx="0">
                  <c:v>0</c:v>
                </c:pt>
                <c:pt idx="1">
                  <c:v>0</c:v>
                </c:pt>
                <c:pt idx="2">
                  <c:v>0</c:v>
                </c:pt>
                <c:pt idx="3">
                  <c:v>0</c:v>
                </c:pt>
                <c:pt idx="4">
                  <c:v>12090</c:v>
                </c:pt>
                <c:pt idx="5">
                  <c:v>0</c:v>
                </c:pt>
                <c:pt idx="6">
                  <c:v>0</c:v>
                </c:pt>
                <c:pt idx="7">
                  <c:v>0</c:v>
                </c:pt>
                <c:pt idx="8">
                  <c:v>0</c:v>
                </c:pt>
                <c:pt idx="9">
                  <c:v>14355</c:v>
                </c:pt>
                <c:pt idx="10">
                  <c:v>0</c:v>
                </c:pt>
                <c:pt idx="11">
                  <c:v>0</c:v>
                </c:pt>
              </c:numCache>
            </c:numRef>
          </c:val>
        </c:ser>
        <c:ser>
          <c:idx val="1"/>
          <c:order val="2"/>
          <c:tx>
            <c:strRef>
              <c:f>'2020 Pace (8)'!$A$16</c:f>
              <c:strCache>
                <c:ptCount val="1"/>
                <c:pt idx="0">
                  <c:v>Tentative Room Nights</c:v>
                </c:pt>
              </c:strCache>
            </c:strRef>
          </c:tx>
          <c:spPr>
            <a:solidFill>
              <a:srgbClr val="000099">
                <a:alpha val="85000"/>
              </a:srgbClr>
            </a:solidFill>
            <a:ln>
              <a:noFill/>
            </a:ln>
            <a:effectLst>
              <a:innerShdw blurRad="114300">
                <a:prstClr val="black"/>
              </a:innerShdw>
            </a:effectLst>
            <a:scene3d>
              <a:camera prst="orthographicFront"/>
              <a:lightRig rig="freezing" dir="t">
                <a:rot lat="0" lon="0" rev="4200000"/>
              </a:lightRig>
            </a:scene3d>
            <a:sp3d prstMaterial="plastic">
              <a:bevelT w="101600" h="101600" prst="angle"/>
              <a:bevelB w="101600" h="101600" prst="angle"/>
            </a:sp3d>
          </c:spPr>
          <c:invertIfNegative val="0"/>
          <c:cat>
            <c:strRef>
              <c:f>'2020 Pace (8)'!$B$5:$M$5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'2020 Pace (8)'!$B$16:$M$16</c:f>
              <c:numCache>
                <c:formatCode>#,##0_);[Red]\(#,##0\)</c:formatCode>
                <c:ptCount val="12"/>
                <c:pt idx="0">
                  <c:v>910</c:v>
                </c:pt>
                <c:pt idx="1">
                  <c:v>0</c:v>
                </c:pt>
                <c:pt idx="2">
                  <c:v>7000</c:v>
                </c:pt>
                <c:pt idx="3">
                  <c:v>9239</c:v>
                </c:pt>
                <c:pt idx="4">
                  <c:v>1295</c:v>
                </c:pt>
                <c:pt idx="5">
                  <c:v>35595</c:v>
                </c:pt>
                <c:pt idx="6">
                  <c:v>0</c:v>
                </c:pt>
                <c:pt idx="7">
                  <c:v>0</c:v>
                </c:pt>
                <c:pt idx="8">
                  <c:v>6998</c:v>
                </c:pt>
                <c:pt idx="9">
                  <c:v>4132</c:v>
                </c:pt>
                <c:pt idx="10">
                  <c:v>2316</c:v>
                </c:pt>
                <c:pt idx="11">
                  <c:v>0</c:v>
                </c:pt>
              </c:numCache>
            </c:numRef>
          </c:val>
        </c:ser>
        <c:dLbls>
          <c:showLegendKey val="0"/>
          <c:showVal val="0"/>
          <c:showCatName val="0"/>
          <c:showSerName val="0"/>
          <c:showPercent val="0"/>
          <c:showBubbleSize val="0"/>
        </c:dLbls>
        <c:gapWidth val="30"/>
        <c:overlap val="100"/>
        <c:axId val="413136752"/>
        <c:axId val="413137928"/>
      </c:barChart>
      <c:lineChart>
        <c:grouping val="standard"/>
        <c:varyColors val="0"/>
        <c:ser>
          <c:idx val="2"/>
          <c:order val="3"/>
          <c:tx>
            <c:strRef>
              <c:f>'2020 Pace (8)'!$A$9</c:f>
              <c:strCache>
                <c:ptCount val="1"/>
                <c:pt idx="0">
                  <c:v>Pace Targets</c:v>
                </c:pt>
              </c:strCache>
            </c:strRef>
          </c:tx>
          <c:spPr>
            <a:ln>
              <a:solidFill>
                <a:schemeClr val="bg1">
                  <a:lumMod val="65000"/>
                </a:schemeClr>
              </a:solidFill>
            </a:ln>
          </c:spPr>
          <c:marker>
            <c:symbol val="circle"/>
            <c:size val="7"/>
            <c:spPr>
              <a:solidFill>
                <a:schemeClr val="bg1"/>
              </a:solidFill>
              <a:ln w="12700">
                <a:solidFill>
                  <a:schemeClr val="bg1">
                    <a:lumMod val="50000"/>
                  </a:schemeClr>
                </a:solidFill>
              </a:ln>
            </c:spPr>
          </c:marker>
          <c:cat>
            <c:numRef>
              <c:f>'8 Year Pace (3)'!$B$5:$I$5</c:f>
              <c:numCache>
                <c:formatCode>General</c:formatCode>
                <c:ptCount val="8"/>
                <c:pt idx="0">
                  <c:v>2016</c:v>
                </c:pt>
                <c:pt idx="1">
                  <c:v>2017</c:v>
                </c:pt>
                <c:pt idx="2">
                  <c:v>2018</c:v>
                </c:pt>
                <c:pt idx="3">
                  <c:v>2019</c:v>
                </c:pt>
                <c:pt idx="4">
                  <c:v>2020</c:v>
                </c:pt>
                <c:pt idx="5">
                  <c:v>2021</c:v>
                </c:pt>
                <c:pt idx="6">
                  <c:v>2022</c:v>
                </c:pt>
                <c:pt idx="7">
                  <c:v>2023</c:v>
                </c:pt>
              </c:numCache>
            </c:numRef>
          </c:cat>
          <c:val>
            <c:numRef>
              <c:f>'2020 Pace (8)'!$B$9:$M$9</c:f>
              <c:numCache>
                <c:formatCode>#,##0_);[Red]\(#,##0\)</c:formatCode>
                <c:ptCount val="12"/>
                <c:pt idx="0">
                  <c:v>2949</c:v>
                </c:pt>
                <c:pt idx="1">
                  <c:v>2477</c:v>
                </c:pt>
                <c:pt idx="2">
                  <c:v>3645</c:v>
                </c:pt>
                <c:pt idx="3">
                  <c:v>9058</c:v>
                </c:pt>
                <c:pt idx="4">
                  <c:v>9673</c:v>
                </c:pt>
                <c:pt idx="5">
                  <c:v>9995</c:v>
                </c:pt>
                <c:pt idx="6">
                  <c:v>8472</c:v>
                </c:pt>
                <c:pt idx="7">
                  <c:v>6185</c:v>
                </c:pt>
                <c:pt idx="8">
                  <c:v>5424</c:v>
                </c:pt>
                <c:pt idx="9">
                  <c:v>7264</c:v>
                </c:pt>
                <c:pt idx="10">
                  <c:v>3260</c:v>
                </c:pt>
                <c:pt idx="11">
                  <c:v>433</c:v>
                </c:pt>
              </c:numCache>
            </c:numRef>
          </c:val>
          <c:smooth val="0"/>
        </c:ser>
        <c:ser>
          <c:idx val="3"/>
          <c:order val="4"/>
          <c:tx>
            <c:strRef>
              <c:f>'2020 Pace (8)'!$A$11</c:f>
              <c:strCache>
                <c:ptCount val="1"/>
                <c:pt idx="0">
                  <c:v>Consumption Benchmark</c:v>
                </c:pt>
              </c:strCache>
            </c:strRef>
          </c:tx>
          <c:spPr>
            <a:ln>
              <a:solidFill>
                <a:srgbClr val="0000FF"/>
              </a:solidFill>
            </a:ln>
          </c:spPr>
          <c:marker>
            <c:symbol val="triangle"/>
            <c:size val="9"/>
            <c:spPr>
              <a:solidFill>
                <a:schemeClr val="bg1"/>
              </a:solidFill>
              <a:ln w="12700">
                <a:solidFill>
                  <a:srgbClr val="0000FF"/>
                </a:solidFill>
              </a:ln>
            </c:spPr>
          </c:marker>
          <c:cat>
            <c:numRef>
              <c:f>'8 Year Pace (3)'!$B$5:$I$5</c:f>
              <c:numCache>
                <c:formatCode>General</c:formatCode>
                <c:ptCount val="8"/>
                <c:pt idx="0">
                  <c:v>2016</c:v>
                </c:pt>
                <c:pt idx="1">
                  <c:v>2017</c:v>
                </c:pt>
                <c:pt idx="2">
                  <c:v>2018</c:v>
                </c:pt>
                <c:pt idx="3">
                  <c:v>2019</c:v>
                </c:pt>
                <c:pt idx="4">
                  <c:v>2020</c:v>
                </c:pt>
                <c:pt idx="5">
                  <c:v>2021</c:v>
                </c:pt>
                <c:pt idx="6">
                  <c:v>2022</c:v>
                </c:pt>
                <c:pt idx="7">
                  <c:v>2023</c:v>
                </c:pt>
              </c:numCache>
            </c:numRef>
          </c:cat>
          <c:val>
            <c:numRef>
              <c:f>'2020 Pace (8)'!$B$11:$M$11</c:f>
              <c:numCache>
                <c:formatCode>#,##0</c:formatCode>
                <c:ptCount val="12"/>
                <c:pt idx="0">
                  <c:v>10735</c:v>
                </c:pt>
                <c:pt idx="1">
                  <c:v>9628</c:v>
                </c:pt>
                <c:pt idx="2">
                  <c:v>14478</c:v>
                </c:pt>
                <c:pt idx="3">
                  <c:v>36700</c:v>
                </c:pt>
                <c:pt idx="4">
                  <c:v>40650</c:v>
                </c:pt>
                <c:pt idx="5">
                  <c:v>42741</c:v>
                </c:pt>
                <c:pt idx="6">
                  <c:v>38012</c:v>
                </c:pt>
                <c:pt idx="7">
                  <c:v>29185</c:v>
                </c:pt>
                <c:pt idx="8">
                  <c:v>25733</c:v>
                </c:pt>
                <c:pt idx="9">
                  <c:v>35544</c:v>
                </c:pt>
                <c:pt idx="10">
                  <c:v>17296</c:v>
                </c:pt>
                <c:pt idx="11">
                  <c:v>2298</c:v>
                </c:pt>
              </c:numCache>
            </c:numRef>
          </c:val>
          <c:smooth val="0"/>
        </c:ser>
        <c:dLbls>
          <c:showLegendKey val="0"/>
          <c:showVal val="0"/>
          <c:showCatName val="0"/>
          <c:showSerName val="0"/>
          <c:showPercent val="0"/>
          <c:showBubbleSize val="0"/>
        </c:dLbls>
        <c:marker val="1"/>
        <c:smooth val="0"/>
        <c:axId val="413136752"/>
        <c:axId val="413137928"/>
      </c:lineChart>
      <c:catAx>
        <c:axId val="413136752"/>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13137928"/>
        <c:crosses val="autoZero"/>
        <c:auto val="1"/>
        <c:lblAlgn val="ctr"/>
        <c:lblOffset val="100"/>
        <c:noMultiLvlLbl val="0"/>
      </c:catAx>
      <c:valAx>
        <c:axId val="413137928"/>
        <c:scaling>
          <c:orientation val="minMax"/>
          <c:max val="80000"/>
          <c:min val="0"/>
        </c:scaling>
        <c:delete val="0"/>
        <c:axPos val="l"/>
        <c:numFmt formatCode="#,##0_);[Red]\(#,##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13136752"/>
        <c:crosses val="autoZero"/>
        <c:crossBetween val="between"/>
        <c:majorUnit val="10000"/>
      </c:valAx>
    </c:plotArea>
    <c:legend>
      <c:legendPos val="b"/>
      <c:layout>
        <c:manualLayout>
          <c:xMode val="edge"/>
          <c:yMode val="edge"/>
          <c:x val="6.8319649260526055E-2"/>
          <c:y val="0.91783607049118865"/>
          <c:w val="0.79525102597170272"/>
          <c:h val="4.808488938882638E-2"/>
        </c:manualLayout>
      </c:layout>
      <c:overlay val="0"/>
      <c:txPr>
        <a:bodyPr/>
        <a:lstStyle/>
        <a:p>
          <a:pPr>
            <a:defRPr sz="33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 l="0.70000000000000062" r="0.70000000000000062" t="0.750000000000001" header="0.30000000000000032" footer="0.30000000000000032"/>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321178120617109E-2"/>
          <c:y val="2.5787965616045884E-2"/>
          <c:w val="0.9242636746143057"/>
          <c:h val="0.78510028653295127"/>
        </c:manualLayout>
      </c:layout>
      <c:barChart>
        <c:barDir val="col"/>
        <c:grouping val="stacked"/>
        <c:varyColors val="0"/>
        <c:ser>
          <c:idx val="0"/>
          <c:order val="0"/>
          <c:tx>
            <c:strRef>
              <c:f>'2021 Pace (9)'!$A$7</c:f>
              <c:strCache>
                <c:ptCount val="1"/>
                <c:pt idx="0">
                  <c:v>Definite Room Nights</c:v>
                </c:pt>
              </c:strCache>
            </c:strRef>
          </c:tx>
          <c:spPr>
            <a:solidFill>
              <a:srgbClr val="C00000">
                <a:alpha val="85000"/>
              </a:srgbClr>
            </a:solidFill>
            <a:ln>
              <a:noFill/>
            </a:ln>
            <a:effectLst>
              <a:innerShdw blurRad="114300">
                <a:prstClr val="black"/>
              </a:innerShdw>
            </a:effectLst>
            <a:scene3d>
              <a:camera prst="orthographicFront"/>
              <a:lightRig rig="freezing" dir="t">
                <a:rot lat="0" lon="0" rev="4200000"/>
              </a:lightRig>
            </a:scene3d>
            <a:sp3d prstMaterial="plastic">
              <a:bevelT w="101600" h="101600" prst="angle"/>
              <a:bevelB w="101600" h="101600" prst="angle"/>
            </a:sp3d>
          </c:spPr>
          <c:invertIfNegative val="0"/>
          <c:cat>
            <c:strRef>
              <c:f>'2021 Pace (9)'!$B$5:$M$5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'2021 Pace (9)'!$B$7:$M$7</c:f>
              <c:numCache>
                <c:formatCode>#,##0_);[Red]\(#,##0\)</c:formatCode>
                <c:ptCount val="12"/>
                <c:pt idx="0">
                  <c:v>0</c:v>
                </c:pt>
                <c:pt idx="1">
                  <c:v>0</c:v>
                </c:pt>
                <c:pt idx="2">
                  <c:v>0</c:v>
                </c:pt>
                <c:pt idx="3">
                  <c:v>11770</c:v>
                </c:pt>
                <c:pt idx="4">
                  <c:v>0</c:v>
                </c:pt>
                <c:pt idx="5">
                  <c:v>0</c:v>
                </c:pt>
                <c:pt idx="6">
                  <c:v>0</c:v>
                </c:pt>
                <c:pt idx="7">
                  <c:v>0</c:v>
                </c:pt>
                <c:pt idx="8">
                  <c:v>0</c:v>
                </c:pt>
                <c:pt idx="9">
                  <c:v>12155</c:v>
                </c:pt>
                <c:pt idx="10">
                  <c:v>0</c:v>
                </c:pt>
                <c:pt idx="11">
                  <c:v>0</c:v>
                </c:pt>
              </c:numCache>
            </c:numRef>
          </c:val>
        </c:ser>
        <c:ser>
          <c:idx val="4"/>
          <c:order val="1"/>
          <c:tx>
            <c:strRef>
              <c:f>'2021 Pace (9)'!$A$8</c:f>
              <c:strCache>
                <c:ptCount val="1"/>
                <c:pt idx="0">
                  <c:v>Verbal Definite Room Nights</c:v>
                </c:pt>
              </c:strCache>
            </c:strRef>
          </c:tx>
          <c:spPr>
            <a:solidFill>
              <a:srgbClr val="008000"/>
            </a:solidFill>
            <a:ln>
              <a:noFill/>
            </a:ln>
            <a:effectLst>
              <a:innerShdw blurRad="114300">
                <a:prstClr val="black"/>
              </a:innerShdw>
            </a:effectLst>
            <a:scene3d>
              <a:camera prst="orthographicFront"/>
              <a:lightRig rig="freezing" dir="t"/>
            </a:scene3d>
            <a:sp3d prstMaterial="plastic">
              <a:bevelT w="101600" h="101600" prst="angle"/>
              <a:bevelB w="101600" h="101600" prst="angle"/>
            </a:sp3d>
          </c:spPr>
          <c:invertIfNegative val="0"/>
          <c:cat>
            <c:strRef>
              <c:f>'2021 Pace (9)'!$B$5:$M$5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'2021 Pace (9)'!$B$8:$M$8</c:f>
              <c:numCache>
                <c:formatCode>#,##0_);[Red]\(#,##0\)</c:formatCode>
                <c:ptCount val="12"/>
                <c:pt idx="0">
                  <c:v>0</c:v>
                </c:pt>
                <c:pt idx="1">
                  <c:v>0</c:v>
                </c:pt>
                <c:pt idx="2">
                  <c:v>0</c:v>
                </c:pt>
                <c:pt idx="3">
                  <c:v>15137</c:v>
                </c:pt>
                <c:pt idx="4">
                  <c:v>0</c:v>
                </c:pt>
                <c:pt idx="5">
                  <c:v>0</c:v>
                </c:pt>
                <c:pt idx="6">
                  <c:v>0</c:v>
                </c:pt>
                <c:pt idx="7">
                  <c:v>0</c:v>
                </c:pt>
                <c:pt idx="8">
                  <c:v>5250</c:v>
                </c:pt>
                <c:pt idx="9">
                  <c:v>0</c:v>
                </c:pt>
                <c:pt idx="10">
                  <c:v>0</c:v>
                </c:pt>
                <c:pt idx="11">
                  <c:v>0</c:v>
                </c:pt>
              </c:numCache>
            </c:numRef>
          </c:val>
        </c:ser>
        <c:ser>
          <c:idx val="1"/>
          <c:order val="2"/>
          <c:tx>
            <c:strRef>
              <c:f>'2021 Pace (9)'!$A$16</c:f>
              <c:strCache>
                <c:ptCount val="1"/>
                <c:pt idx="0">
                  <c:v>Tentative Room Nights</c:v>
                </c:pt>
              </c:strCache>
            </c:strRef>
          </c:tx>
          <c:spPr>
            <a:solidFill>
              <a:srgbClr val="000099">
                <a:alpha val="85000"/>
              </a:srgbClr>
            </a:solidFill>
            <a:ln>
              <a:noFill/>
            </a:ln>
            <a:effectLst>
              <a:innerShdw blurRad="114300">
                <a:prstClr val="black"/>
              </a:innerShdw>
            </a:effectLst>
            <a:scene3d>
              <a:camera prst="orthographicFront"/>
              <a:lightRig rig="freezing" dir="t">
                <a:rot lat="0" lon="0" rev="4200000"/>
              </a:lightRig>
            </a:scene3d>
            <a:sp3d prstMaterial="plastic">
              <a:bevelT w="101600" h="101600" prst="angle"/>
              <a:bevelB w="101600" h="101600" prst="angle"/>
            </a:sp3d>
          </c:spPr>
          <c:invertIfNegative val="0"/>
          <c:cat>
            <c:strRef>
              <c:f>'2021 Pace (9)'!$B$5:$M$5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'2021 Pace (9)'!$B$16:$M$16</c:f>
              <c:numCache>
                <c:formatCode>#,##0_);[Red]\(#,##0\)</c:formatCode>
                <c:ptCount val="12"/>
                <c:pt idx="0">
                  <c:v>0</c:v>
                </c:pt>
                <c:pt idx="1">
                  <c:v>0</c:v>
                </c:pt>
                <c:pt idx="2">
                  <c:v>0</c:v>
                </c:pt>
                <c:pt idx="3">
                  <c:v>0</c:v>
                </c:pt>
                <c:pt idx="4">
                  <c:v>13775</c:v>
                </c:pt>
                <c:pt idx="5">
                  <c:v>14000</c:v>
                </c:pt>
                <c:pt idx="6">
                  <c:v>3440</c:v>
                </c:pt>
                <c:pt idx="7">
                  <c:v>1080</c:v>
                </c:pt>
                <c:pt idx="8">
                  <c:v>12424</c:v>
                </c:pt>
                <c:pt idx="9">
                  <c:v>0</c:v>
                </c:pt>
                <c:pt idx="10">
                  <c:v>17153</c:v>
                </c:pt>
                <c:pt idx="11">
                  <c:v>0</c:v>
                </c:pt>
              </c:numCache>
            </c:numRef>
          </c:val>
        </c:ser>
        <c:dLbls>
          <c:showLegendKey val="0"/>
          <c:showVal val="0"/>
          <c:showCatName val="0"/>
          <c:showSerName val="0"/>
          <c:showPercent val="0"/>
          <c:showBubbleSize val="0"/>
        </c:dLbls>
        <c:gapWidth val="30"/>
        <c:overlap val="100"/>
        <c:axId val="413138320"/>
        <c:axId val="413137536"/>
      </c:barChart>
      <c:lineChart>
        <c:grouping val="standard"/>
        <c:varyColors val="0"/>
        <c:ser>
          <c:idx val="2"/>
          <c:order val="3"/>
          <c:tx>
            <c:strRef>
              <c:f>'2021 Pace (9)'!$A$9</c:f>
              <c:strCache>
                <c:ptCount val="1"/>
                <c:pt idx="0">
                  <c:v>Pace Targets</c:v>
                </c:pt>
              </c:strCache>
            </c:strRef>
          </c:tx>
          <c:spPr>
            <a:ln>
              <a:solidFill>
                <a:schemeClr val="bg1">
                  <a:lumMod val="65000"/>
                </a:schemeClr>
              </a:solidFill>
            </a:ln>
          </c:spPr>
          <c:marker>
            <c:symbol val="circle"/>
            <c:size val="7"/>
            <c:spPr>
              <a:solidFill>
                <a:schemeClr val="bg1"/>
              </a:solidFill>
              <a:ln w="12700">
                <a:solidFill>
                  <a:schemeClr val="bg1">
                    <a:lumMod val="50000"/>
                  </a:schemeClr>
                </a:solidFill>
              </a:ln>
            </c:spPr>
          </c:marker>
          <c:cat>
            <c:numRef>
              <c:f>'8 Year Pace (3)'!$B$5:$I$5</c:f>
              <c:numCache>
                <c:formatCode>General</c:formatCode>
                <c:ptCount val="8"/>
                <c:pt idx="0">
                  <c:v>2016</c:v>
                </c:pt>
                <c:pt idx="1">
                  <c:v>2017</c:v>
                </c:pt>
                <c:pt idx="2">
                  <c:v>2018</c:v>
                </c:pt>
                <c:pt idx="3">
                  <c:v>2019</c:v>
                </c:pt>
                <c:pt idx="4">
                  <c:v>2020</c:v>
                </c:pt>
                <c:pt idx="5">
                  <c:v>2021</c:v>
                </c:pt>
                <c:pt idx="6">
                  <c:v>2022</c:v>
                </c:pt>
                <c:pt idx="7">
                  <c:v>2023</c:v>
                </c:pt>
              </c:numCache>
            </c:numRef>
          </c:cat>
          <c:val>
            <c:numRef>
              <c:f>'2021 Pace (9)'!$B$9:$M$9</c:f>
              <c:numCache>
                <c:formatCode>#,##0_);[Red]\(#,##0\)</c:formatCode>
                <c:ptCount val="12"/>
                <c:pt idx="0">
                  <c:v>2023</c:v>
                </c:pt>
                <c:pt idx="1">
                  <c:v>1707</c:v>
                </c:pt>
                <c:pt idx="2">
                  <c:v>2516</c:v>
                </c:pt>
                <c:pt idx="3">
                  <c:v>6378</c:v>
                </c:pt>
                <c:pt idx="4">
                  <c:v>6608</c:v>
                </c:pt>
                <c:pt idx="5">
                  <c:v>6948</c:v>
                </c:pt>
                <c:pt idx="6">
                  <c:v>5532</c:v>
                </c:pt>
                <c:pt idx="7">
                  <c:v>4247</c:v>
                </c:pt>
                <c:pt idx="8">
                  <c:v>3568</c:v>
                </c:pt>
                <c:pt idx="9">
                  <c:v>4785</c:v>
                </c:pt>
                <c:pt idx="10">
                  <c:v>2273</c:v>
                </c:pt>
                <c:pt idx="11">
                  <c:v>288</c:v>
                </c:pt>
              </c:numCache>
            </c:numRef>
          </c:val>
          <c:smooth val="0"/>
        </c:ser>
        <c:ser>
          <c:idx val="3"/>
          <c:order val="4"/>
          <c:tx>
            <c:strRef>
              <c:f>'2021 Pace (9)'!$A$11</c:f>
              <c:strCache>
                <c:ptCount val="1"/>
                <c:pt idx="0">
                  <c:v>Consumption Benchmark</c:v>
                </c:pt>
              </c:strCache>
            </c:strRef>
          </c:tx>
          <c:spPr>
            <a:ln>
              <a:solidFill>
                <a:srgbClr val="0000FF"/>
              </a:solidFill>
            </a:ln>
          </c:spPr>
          <c:marker>
            <c:symbol val="triangle"/>
            <c:size val="9"/>
            <c:spPr>
              <a:solidFill>
                <a:schemeClr val="bg1"/>
              </a:solidFill>
              <a:ln w="12700">
                <a:solidFill>
                  <a:srgbClr val="0000FF"/>
                </a:solidFill>
              </a:ln>
            </c:spPr>
          </c:marker>
          <c:cat>
            <c:numRef>
              <c:f>'8 Year Pace (3)'!$B$5:$I$5</c:f>
              <c:numCache>
                <c:formatCode>General</c:formatCode>
                <c:ptCount val="8"/>
                <c:pt idx="0">
                  <c:v>2016</c:v>
                </c:pt>
                <c:pt idx="1">
                  <c:v>2017</c:v>
                </c:pt>
                <c:pt idx="2">
                  <c:v>2018</c:v>
                </c:pt>
                <c:pt idx="3">
                  <c:v>2019</c:v>
                </c:pt>
                <c:pt idx="4">
                  <c:v>2020</c:v>
                </c:pt>
                <c:pt idx="5">
                  <c:v>2021</c:v>
                </c:pt>
                <c:pt idx="6">
                  <c:v>2022</c:v>
                </c:pt>
                <c:pt idx="7">
                  <c:v>2023</c:v>
                </c:pt>
              </c:numCache>
            </c:numRef>
          </c:cat>
          <c:val>
            <c:numRef>
              <c:f>'2021 Pace (9)'!$B$11:$M$11</c:f>
              <c:numCache>
                <c:formatCode>#,##0</c:formatCode>
                <c:ptCount val="12"/>
                <c:pt idx="0">
                  <c:v>10735</c:v>
                </c:pt>
                <c:pt idx="1">
                  <c:v>9628</c:v>
                </c:pt>
                <c:pt idx="2">
                  <c:v>14478</c:v>
                </c:pt>
                <c:pt idx="3">
                  <c:v>36700</c:v>
                </c:pt>
                <c:pt idx="4">
                  <c:v>40650</c:v>
                </c:pt>
                <c:pt idx="5">
                  <c:v>42741</c:v>
                </c:pt>
                <c:pt idx="6">
                  <c:v>38012</c:v>
                </c:pt>
                <c:pt idx="7">
                  <c:v>29185</c:v>
                </c:pt>
                <c:pt idx="8">
                  <c:v>25733</c:v>
                </c:pt>
                <c:pt idx="9">
                  <c:v>35544</c:v>
                </c:pt>
                <c:pt idx="10">
                  <c:v>17296</c:v>
                </c:pt>
                <c:pt idx="11">
                  <c:v>2298</c:v>
                </c:pt>
              </c:numCache>
            </c:numRef>
          </c:val>
          <c:smooth val="0"/>
        </c:ser>
        <c:dLbls>
          <c:showLegendKey val="0"/>
          <c:showVal val="0"/>
          <c:showCatName val="0"/>
          <c:showSerName val="0"/>
          <c:showPercent val="0"/>
          <c:showBubbleSize val="0"/>
        </c:dLbls>
        <c:marker val="1"/>
        <c:smooth val="0"/>
        <c:axId val="413138320"/>
        <c:axId val="413137536"/>
      </c:lineChart>
      <c:catAx>
        <c:axId val="41313832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13137536"/>
        <c:crosses val="autoZero"/>
        <c:auto val="1"/>
        <c:lblAlgn val="ctr"/>
        <c:lblOffset val="100"/>
        <c:noMultiLvlLbl val="0"/>
      </c:catAx>
      <c:valAx>
        <c:axId val="413137536"/>
        <c:scaling>
          <c:orientation val="minMax"/>
          <c:max val="80000"/>
          <c:min val="0"/>
        </c:scaling>
        <c:delete val="0"/>
        <c:axPos val="l"/>
        <c:numFmt formatCode="#,##0_);[Red]\(#,##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13138320"/>
        <c:crosses val="autoZero"/>
        <c:crossBetween val="between"/>
        <c:majorUnit val="10000"/>
      </c:valAx>
    </c:plotArea>
    <c:legend>
      <c:legendPos val="b"/>
      <c:layout>
        <c:manualLayout>
          <c:xMode val="edge"/>
          <c:yMode val="edge"/>
          <c:x val="6.8319646969562914E-2"/>
          <c:y val="0.91783608739048461"/>
          <c:w val="0.79525092560569866"/>
          <c:h val="4.8084876714354352E-2"/>
        </c:manualLayout>
      </c:layout>
      <c:overlay val="0"/>
      <c:txPr>
        <a:bodyPr/>
        <a:lstStyle/>
        <a:p>
          <a:pPr>
            <a:defRPr sz="33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 l="0.70000000000000062" r="0.70000000000000062" t="0.750000000000001" header="0.30000000000000032" footer="0.30000000000000032"/>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321178120617109E-2"/>
          <c:y val="2.5787965616045884E-2"/>
          <c:w val="0.9242636746143057"/>
          <c:h val="0.78510028653295127"/>
        </c:manualLayout>
      </c:layout>
      <c:barChart>
        <c:barDir val="col"/>
        <c:grouping val="stacked"/>
        <c:varyColors val="0"/>
        <c:ser>
          <c:idx val="0"/>
          <c:order val="0"/>
          <c:tx>
            <c:strRef>
              <c:f>'2022 Pace (10)'!$A$7</c:f>
              <c:strCache>
                <c:ptCount val="1"/>
                <c:pt idx="0">
                  <c:v>Definite Room Nights</c:v>
                </c:pt>
              </c:strCache>
            </c:strRef>
          </c:tx>
          <c:spPr>
            <a:solidFill>
              <a:srgbClr val="C00000">
                <a:alpha val="85000"/>
              </a:srgbClr>
            </a:solidFill>
            <a:ln>
              <a:noFill/>
            </a:ln>
            <a:effectLst>
              <a:innerShdw blurRad="114300">
                <a:prstClr val="black"/>
              </a:innerShdw>
            </a:effectLst>
            <a:scene3d>
              <a:camera prst="orthographicFront"/>
              <a:lightRig rig="freezing" dir="t">
                <a:rot lat="0" lon="0" rev="4200000"/>
              </a:lightRig>
            </a:scene3d>
            <a:sp3d prstMaterial="plastic">
              <a:bevelT w="101600" h="101600" prst="angle"/>
              <a:bevelB w="101600" h="101600" prst="angle"/>
            </a:sp3d>
          </c:spPr>
          <c:invertIfNegative val="0"/>
          <c:cat>
            <c:strRef>
              <c:f>'2022 Pace (10)'!$B$5:$M$5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'2022 Pace (10)'!$B$7:$M$7</c:f>
              <c:numCache>
                <c:formatCode>#,##0_);[Red]\(#,##0\)</c:formatCode>
                <c:ptCount val="12"/>
                <c:pt idx="0">
                  <c:v>0</c:v>
                </c:pt>
                <c:pt idx="1">
                  <c:v>0</c:v>
                </c:pt>
                <c:pt idx="2">
                  <c:v>0</c:v>
                </c:pt>
                <c:pt idx="3">
                  <c:v>0</c:v>
                </c:pt>
                <c:pt idx="4">
                  <c:v>0</c:v>
                </c:pt>
                <c:pt idx="5">
                  <c:v>13408</c:v>
                </c:pt>
                <c:pt idx="6">
                  <c:v>5044</c:v>
                </c:pt>
                <c:pt idx="7">
                  <c:v>0</c:v>
                </c:pt>
                <c:pt idx="8">
                  <c:v>0</c:v>
                </c:pt>
                <c:pt idx="9">
                  <c:v>2245</c:v>
                </c:pt>
                <c:pt idx="10">
                  <c:v>6317</c:v>
                </c:pt>
                <c:pt idx="11">
                  <c:v>0</c:v>
                </c:pt>
              </c:numCache>
            </c:numRef>
          </c:val>
        </c:ser>
        <c:ser>
          <c:idx val="4"/>
          <c:order val="1"/>
          <c:tx>
            <c:strRef>
              <c:f>'2022 Pace (10)'!$A$8</c:f>
              <c:strCache>
                <c:ptCount val="1"/>
                <c:pt idx="0">
                  <c:v>Verbal Definite Room Nights</c:v>
                </c:pt>
              </c:strCache>
            </c:strRef>
          </c:tx>
          <c:spPr>
            <a:solidFill>
              <a:srgbClr val="008000"/>
            </a:solidFill>
            <a:ln>
              <a:noFill/>
            </a:ln>
            <a:effectLst>
              <a:innerShdw blurRad="114300">
                <a:prstClr val="black"/>
              </a:innerShdw>
            </a:effectLst>
            <a:scene3d>
              <a:camera prst="orthographicFront"/>
              <a:lightRig rig="freezing" dir="t"/>
            </a:scene3d>
            <a:sp3d prstMaterial="plastic">
              <a:bevelT w="101600" h="101600" prst="angle"/>
              <a:bevelB w="101600" h="101600" prst="angle"/>
            </a:sp3d>
          </c:spPr>
          <c:invertIfNegative val="0"/>
          <c:cat>
            <c:strRef>
              <c:f>'2022 Pace (10)'!$B$5:$M$5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'2022 Pace (10)'!$B$8:$M$8</c:f>
              <c:numCache>
                <c:formatCode>#,##0_);[Red]\(#,##0\)</c:formatCode>
                <c:ptCount val="12"/>
                <c:pt idx="0">
                  <c:v>0</c:v>
                </c:pt>
                <c:pt idx="1">
                  <c:v>0</c:v>
                </c:pt>
                <c:pt idx="2">
                  <c:v>0</c:v>
                </c:pt>
                <c:pt idx="3">
                  <c:v>0</c:v>
                </c:pt>
                <c:pt idx="4">
                  <c:v>5000</c:v>
                </c:pt>
                <c:pt idx="5">
                  <c:v>0</c:v>
                </c:pt>
                <c:pt idx="6">
                  <c:v>0</c:v>
                </c:pt>
                <c:pt idx="7">
                  <c:v>0</c:v>
                </c:pt>
                <c:pt idx="8">
                  <c:v>0</c:v>
                </c:pt>
                <c:pt idx="9">
                  <c:v>0</c:v>
                </c:pt>
                <c:pt idx="10">
                  <c:v>0</c:v>
                </c:pt>
                <c:pt idx="11">
                  <c:v>0</c:v>
                </c:pt>
              </c:numCache>
            </c:numRef>
          </c:val>
        </c:ser>
        <c:ser>
          <c:idx val="1"/>
          <c:order val="2"/>
          <c:tx>
            <c:strRef>
              <c:f>'2022 Pace (10)'!$A$16</c:f>
              <c:strCache>
                <c:ptCount val="1"/>
                <c:pt idx="0">
                  <c:v>Tentative Room Nights</c:v>
                </c:pt>
              </c:strCache>
            </c:strRef>
          </c:tx>
          <c:spPr>
            <a:solidFill>
              <a:srgbClr val="000099">
                <a:alpha val="85000"/>
              </a:srgbClr>
            </a:solidFill>
            <a:ln>
              <a:noFill/>
            </a:ln>
            <a:effectLst>
              <a:innerShdw blurRad="114300">
                <a:prstClr val="black"/>
              </a:innerShdw>
            </a:effectLst>
            <a:scene3d>
              <a:camera prst="orthographicFront"/>
              <a:lightRig rig="freezing" dir="t">
                <a:rot lat="0" lon="0" rev="4200000"/>
              </a:lightRig>
            </a:scene3d>
            <a:sp3d prstMaterial="plastic">
              <a:bevelT w="101600" h="101600" prst="angle"/>
              <a:bevelB w="101600" h="101600" prst="angle"/>
            </a:sp3d>
          </c:spPr>
          <c:invertIfNegative val="0"/>
          <c:cat>
            <c:strRef>
              <c:f>'2022 Pace (10)'!$B$5:$M$5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'2022 Pace (10)'!$B$16:$M$16</c:f>
              <c:numCache>
                <c:formatCode>#,##0_);[Red]\(#,##0\)</c:formatCode>
                <c:ptCount val="12"/>
                <c:pt idx="0">
                  <c:v>0</c:v>
                </c:pt>
                <c:pt idx="1">
                  <c:v>0</c:v>
                </c:pt>
                <c:pt idx="2">
                  <c:v>0</c:v>
                </c:pt>
                <c:pt idx="3">
                  <c:v>0</c:v>
                </c:pt>
                <c:pt idx="4">
                  <c:v>29530</c:v>
                </c:pt>
                <c:pt idx="5">
                  <c:v>0</c:v>
                </c:pt>
                <c:pt idx="6">
                  <c:v>0</c:v>
                </c:pt>
                <c:pt idx="7">
                  <c:v>0</c:v>
                </c:pt>
                <c:pt idx="8">
                  <c:v>19715</c:v>
                </c:pt>
                <c:pt idx="9">
                  <c:v>24484</c:v>
                </c:pt>
                <c:pt idx="10">
                  <c:v>0</c:v>
                </c:pt>
                <c:pt idx="11">
                  <c:v>0</c:v>
                </c:pt>
              </c:numCache>
            </c:numRef>
          </c:val>
        </c:ser>
        <c:dLbls>
          <c:showLegendKey val="0"/>
          <c:showVal val="0"/>
          <c:showCatName val="0"/>
          <c:showSerName val="0"/>
          <c:showPercent val="0"/>
          <c:showBubbleSize val="0"/>
        </c:dLbls>
        <c:gapWidth val="30"/>
        <c:overlap val="100"/>
        <c:axId val="413139104"/>
        <c:axId val="413139496"/>
      </c:barChart>
      <c:lineChart>
        <c:grouping val="standard"/>
        <c:varyColors val="0"/>
        <c:ser>
          <c:idx val="2"/>
          <c:order val="3"/>
          <c:tx>
            <c:strRef>
              <c:f>'2022 Pace (10)'!$A$9</c:f>
              <c:strCache>
                <c:ptCount val="1"/>
                <c:pt idx="0">
                  <c:v>Pace Targets</c:v>
                </c:pt>
              </c:strCache>
            </c:strRef>
          </c:tx>
          <c:spPr>
            <a:ln>
              <a:solidFill>
                <a:schemeClr val="bg1">
                  <a:lumMod val="65000"/>
                </a:schemeClr>
              </a:solidFill>
            </a:ln>
          </c:spPr>
          <c:marker>
            <c:symbol val="circle"/>
            <c:size val="7"/>
            <c:spPr>
              <a:solidFill>
                <a:schemeClr val="bg1"/>
              </a:solidFill>
              <a:ln w="12700">
                <a:solidFill>
                  <a:schemeClr val="bg1">
                    <a:lumMod val="50000"/>
                  </a:schemeClr>
                </a:solidFill>
              </a:ln>
            </c:spPr>
          </c:marker>
          <c:cat>
            <c:numRef>
              <c:f>'8 Year Pace (3)'!$B$5:$I$5</c:f>
              <c:numCache>
                <c:formatCode>General</c:formatCode>
                <c:ptCount val="8"/>
                <c:pt idx="0">
                  <c:v>2016</c:v>
                </c:pt>
                <c:pt idx="1">
                  <c:v>2017</c:v>
                </c:pt>
                <c:pt idx="2">
                  <c:v>2018</c:v>
                </c:pt>
                <c:pt idx="3">
                  <c:v>2019</c:v>
                </c:pt>
                <c:pt idx="4">
                  <c:v>2020</c:v>
                </c:pt>
                <c:pt idx="5">
                  <c:v>2021</c:v>
                </c:pt>
                <c:pt idx="6">
                  <c:v>2022</c:v>
                </c:pt>
                <c:pt idx="7">
                  <c:v>2023</c:v>
                </c:pt>
              </c:numCache>
            </c:numRef>
          </c:cat>
          <c:val>
            <c:numRef>
              <c:f>'2022 Pace (10)'!$B$9:$M$9</c:f>
              <c:numCache>
                <c:formatCode>#,##0_);[Red]\(#,##0\)</c:formatCode>
                <c:ptCount val="12"/>
                <c:pt idx="0">
                  <c:v>1344</c:v>
                </c:pt>
                <c:pt idx="1">
                  <c:v>1163</c:v>
                </c:pt>
                <c:pt idx="2">
                  <c:v>1748</c:v>
                </c:pt>
                <c:pt idx="3">
                  <c:v>4431</c:v>
                </c:pt>
                <c:pt idx="4">
                  <c:v>4829</c:v>
                </c:pt>
                <c:pt idx="5">
                  <c:v>4790</c:v>
                </c:pt>
                <c:pt idx="6">
                  <c:v>3954</c:v>
                </c:pt>
                <c:pt idx="7">
                  <c:v>2957</c:v>
                </c:pt>
                <c:pt idx="8">
                  <c:v>2607</c:v>
                </c:pt>
                <c:pt idx="9">
                  <c:v>2735</c:v>
                </c:pt>
                <c:pt idx="10">
                  <c:v>1331</c:v>
                </c:pt>
                <c:pt idx="11">
                  <c:v>161</c:v>
                </c:pt>
              </c:numCache>
            </c:numRef>
          </c:val>
          <c:smooth val="0"/>
        </c:ser>
        <c:ser>
          <c:idx val="3"/>
          <c:order val="4"/>
          <c:tx>
            <c:strRef>
              <c:f>'2022 Pace (10)'!$A$11</c:f>
              <c:strCache>
                <c:ptCount val="1"/>
                <c:pt idx="0">
                  <c:v>Consumption Benchmark</c:v>
                </c:pt>
              </c:strCache>
            </c:strRef>
          </c:tx>
          <c:spPr>
            <a:ln>
              <a:solidFill>
                <a:srgbClr val="0000FF"/>
              </a:solidFill>
            </a:ln>
          </c:spPr>
          <c:marker>
            <c:symbol val="triangle"/>
            <c:size val="9"/>
            <c:spPr>
              <a:solidFill>
                <a:schemeClr val="bg1"/>
              </a:solidFill>
              <a:ln w="12700">
                <a:solidFill>
                  <a:srgbClr val="0000FF"/>
                </a:solidFill>
              </a:ln>
            </c:spPr>
          </c:marker>
          <c:cat>
            <c:numRef>
              <c:f>'8 Year Pace (3)'!$B$5:$I$5</c:f>
              <c:numCache>
                <c:formatCode>General</c:formatCode>
                <c:ptCount val="8"/>
                <c:pt idx="0">
                  <c:v>2016</c:v>
                </c:pt>
                <c:pt idx="1">
                  <c:v>2017</c:v>
                </c:pt>
                <c:pt idx="2">
                  <c:v>2018</c:v>
                </c:pt>
                <c:pt idx="3">
                  <c:v>2019</c:v>
                </c:pt>
                <c:pt idx="4">
                  <c:v>2020</c:v>
                </c:pt>
                <c:pt idx="5">
                  <c:v>2021</c:v>
                </c:pt>
                <c:pt idx="6">
                  <c:v>2022</c:v>
                </c:pt>
                <c:pt idx="7">
                  <c:v>2023</c:v>
                </c:pt>
              </c:numCache>
            </c:numRef>
          </c:cat>
          <c:val>
            <c:numRef>
              <c:f>'2022 Pace (10)'!$B$11:$M$11</c:f>
              <c:numCache>
                <c:formatCode>#,##0</c:formatCode>
                <c:ptCount val="12"/>
                <c:pt idx="0">
                  <c:v>10735</c:v>
                </c:pt>
                <c:pt idx="1">
                  <c:v>9628</c:v>
                </c:pt>
                <c:pt idx="2">
                  <c:v>14478</c:v>
                </c:pt>
                <c:pt idx="3">
                  <c:v>36700</c:v>
                </c:pt>
                <c:pt idx="4">
                  <c:v>40650</c:v>
                </c:pt>
                <c:pt idx="5">
                  <c:v>42741</c:v>
                </c:pt>
                <c:pt idx="6">
                  <c:v>38012</c:v>
                </c:pt>
                <c:pt idx="7">
                  <c:v>29185</c:v>
                </c:pt>
                <c:pt idx="8">
                  <c:v>25733</c:v>
                </c:pt>
                <c:pt idx="9">
                  <c:v>35544</c:v>
                </c:pt>
                <c:pt idx="10">
                  <c:v>17296</c:v>
                </c:pt>
                <c:pt idx="11">
                  <c:v>2298</c:v>
                </c:pt>
              </c:numCache>
            </c:numRef>
          </c:val>
          <c:smooth val="0"/>
        </c:ser>
        <c:dLbls>
          <c:showLegendKey val="0"/>
          <c:showVal val="0"/>
          <c:showCatName val="0"/>
          <c:showSerName val="0"/>
          <c:showPercent val="0"/>
          <c:showBubbleSize val="0"/>
        </c:dLbls>
        <c:marker val="1"/>
        <c:smooth val="0"/>
        <c:axId val="413139104"/>
        <c:axId val="413139496"/>
      </c:lineChart>
      <c:catAx>
        <c:axId val="41313910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13139496"/>
        <c:crosses val="autoZero"/>
        <c:auto val="1"/>
        <c:lblAlgn val="ctr"/>
        <c:lblOffset val="100"/>
        <c:noMultiLvlLbl val="0"/>
      </c:catAx>
      <c:valAx>
        <c:axId val="413139496"/>
        <c:scaling>
          <c:orientation val="minMax"/>
          <c:max val="80000"/>
          <c:min val="0"/>
        </c:scaling>
        <c:delete val="0"/>
        <c:axPos val="l"/>
        <c:numFmt formatCode="#,##0_);[Red]\(#,##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13139104"/>
        <c:crosses val="autoZero"/>
        <c:crossBetween val="between"/>
        <c:majorUnit val="10000"/>
      </c:valAx>
    </c:plotArea>
    <c:legend>
      <c:legendPos val="b"/>
      <c:layout>
        <c:manualLayout>
          <c:xMode val="edge"/>
          <c:yMode val="edge"/>
          <c:x val="6.8319586986611197E-2"/>
          <c:y val="0.91783613696015276"/>
          <c:w val="0.79525099610226735"/>
          <c:h val="4.8084884275829132E-2"/>
        </c:manualLayout>
      </c:layout>
      <c:overlay val="0"/>
      <c:txPr>
        <a:bodyPr/>
        <a:lstStyle/>
        <a:p>
          <a:pPr>
            <a:defRPr sz="33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 l="0.70000000000000062" r="0.70000000000000062" t="0.750000000000001"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321178120617109E-2"/>
          <c:y val="2.5787965616045884E-2"/>
          <c:w val="0.9242636746143057"/>
          <c:h val="0.78510028653295127"/>
        </c:manualLayout>
      </c:layout>
      <c:barChart>
        <c:barDir val="col"/>
        <c:grouping val="stacked"/>
        <c:varyColors val="0"/>
        <c:ser>
          <c:idx val="0"/>
          <c:order val="0"/>
          <c:tx>
            <c:strRef>
              <c:f>'2023 Pace (11)'!$A$7</c:f>
              <c:strCache>
                <c:ptCount val="1"/>
                <c:pt idx="0">
                  <c:v>Definite Room Nights</c:v>
                </c:pt>
              </c:strCache>
            </c:strRef>
          </c:tx>
          <c:spPr>
            <a:solidFill>
              <a:srgbClr val="C00000">
                <a:alpha val="85000"/>
              </a:srgbClr>
            </a:solidFill>
            <a:ln>
              <a:noFill/>
            </a:ln>
            <a:effectLst>
              <a:innerShdw blurRad="114300">
                <a:prstClr val="black"/>
              </a:innerShdw>
            </a:effectLst>
            <a:scene3d>
              <a:camera prst="orthographicFront"/>
              <a:lightRig rig="freezing" dir="t">
                <a:rot lat="0" lon="0" rev="4200000"/>
              </a:lightRig>
            </a:scene3d>
            <a:sp3d prstMaterial="plastic">
              <a:bevelT w="101600" h="101600" prst="angle"/>
              <a:bevelB w="101600" h="101600" prst="angle"/>
            </a:sp3d>
          </c:spPr>
          <c:invertIfNegative val="0"/>
          <c:cat>
            <c:strRef>
              <c:f>'2023 Pace (11)'!$B$5:$M$5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'2023 Pace (11)'!$B$7:$M$7</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4"/>
          <c:order val="1"/>
          <c:tx>
            <c:strRef>
              <c:f>'2023 Pace (11)'!$A$8</c:f>
              <c:strCache>
                <c:ptCount val="1"/>
                <c:pt idx="0">
                  <c:v>Verbal Definite Room Nights</c:v>
                </c:pt>
              </c:strCache>
            </c:strRef>
          </c:tx>
          <c:spPr>
            <a:solidFill>
              <a:srgbClr val="008000"/>
            </a:solidFill>
            <a:ln>
              <a:noFill/>
            </a:ln>
            <a:effectLst>
              <a:innerShdw blurRad="114300">
                <a:prstClr val="black"/>
              </a:innerShdw>
            </a:effectLst>
            <a:scene3d>
              <a:camera prst="orthographicFront"/>
              <a:lightRig rig="freezing" dir="t"/>
            </a:scene3d>
            <a:sp3d prstMaterial="plastic">
              <a:bevelT w="101600" h="101600" prst="angle"/>
              <a:bevelB w="101600" h="101600" prst="angle"/>
            </a:sp3d>
          </c:spPr>
          <c:invertIfNegative val="0"/>
          <c:cat>
            <c:strRef>
              <c:f>'2023 Pace (11)'!$B$5:$M$5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'2023 Pace (11)'!$B$8:$M$8</c:f>
              <c:numCache>
                <c:formatCode>#,##0_);[Red]\(#,##0\)</c:formatCode>
                <c:ptCount val="12"/>
                <c:pt idx="0">
                  <c:v>0</c:v>
                </c:pt>
                <c:pt idx="1">
                  <c:v>0</c:v>
                </c:pt>
                <c:pt idx="2">
                  <c:v>0</c:v>
                </c:pt>
                <c:pt idx="3">
                  <c:v>0</c:v>
                </c:pt>
                <c:pt idx="4">
                  <c:v>0</c:v>
                </c:pt>
                <c:pt idx="5">
                  <c:v>0</c:v>
                </c:pt>
                <c:pt idx="6">
                  <c:v>0</c:v>
                </c:pt>
                <c:pt idx="7">
                  <c:v>0</c:v>
                </c:pt>
                <c:pt idx="8">
                  <c:v>0</c:v>
                </c:pt>
                <c:pt idx="9">
                  <c:v>22743</c:v>
                </c:pt>
                <c:pt idx="10">
                  <c:v>0</c:v>
                </c:pt>
                <c:pt idx="11">
                  <c:v>0</c:v>
                </c:pt>
              </c:numCache>
            </c:numRef>
          </c:val>
        </c:ser>
        <c:ser>
          <c:idx val="1"/>
          <c:order val="2"/>
          <c:tx>
            <c:strRef>
              <c:f>'2023 Pace (11)'!$A$16</c:f>
              <c:strCache>
                <c:ptCount val="1"/>
                <c:pt idx="0">
                  <c:v>Tentative Room Nights</c:v>
                </c:pt>
              </c:strCache>
            </c:strRef>
          </c:tx>
          <c:spPr>
            <a:solidFill>
              <a:srgbClr val="000099">
                <a:alpha val="85000"/>
              </a:srgbClr>
            </a:solidFill>
            <a:ln>
              <a:noFill/>
            </a:ln>
            <a:effectLst>
              <a:innerShdw blurRad="114300">
                <a:prstClr val="black"/>
              </a:innerShdw>
            </a:effectLst>
            <a:scene3d>
              <a:camera prst="orthographicFront"/>
              <a:lightRig rig="freezing" dir="t">
                <a:rot lat="0" lon="0" rev="4200000"/>
              </a:lightRig>
            </a:scene3d>
            <a:sp3d prstMaterial="plastic">
              <a:bevelT w="101600" h="101600" prst="angle"/>
              <a:bevelB w="101600" h="101600" prst="angle"/>
            </a:sp3d>
          </c:spPr>
          <c:invertIfNegative val="0"/>
          <c:cat>
            <c:strRef>
              <c:f>'2023 Pace (11)'!$B$5:$M$5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'2023 Pace (11)'!$B$16:$M$16</c:f>
              <c:numCache>
                <c:formatCode>#,##0_);[Red]\(#,##0\)</c:formatCode>
                <c:ptCount val="12"/>
                <c:pt idx="0">
                  <c:v>0</c:v>
                </c:pt>
                <c:pt idx="1">
                  <c:v>0</c:v>
                </c:pt>
                <c:pt idx="2">
                  <c:v>0</c:v>
                </c:pt>
                <c:pt idx="3">
                  <c:v>0</c:v>
                </c:pt>
                <c:pt idx="4">
                  <c:v>0</c:v>
                </c:pt>
                <c:pt idx="5">
                  <c:v>0</c:v>
                </c:pt>
                <c:pt idx="6">
                  <c:v>0</c:v>
                </c:pt>
                <c:pt idx="7">
                  <c:v>0</c:v>
                </c:pt>
                <c:pt idx="8">
                  <c:v>1750</c:v>
                </c:pt>
                <c:pt idx="9">
                  <c:v>0</c:v>
                </c:pt>
                <c:pt idx="10">
                  <c:v>0</c:v>
                </c:pt>
                <c:pt idx="11">
                  <c:v>0</c:v>
                </c:pt>
              </c:numCache>
            </c:numRef>
          </c:val>
        </c:ser>
        <c:dLbls>
          <c:showLegendKey val="0"/>
          <c:showVal val="0"/>
          <c:showCatName val="0"/>
          <c:showSerName val="0"/>
          <c:showPercent val="0"/>
          <c:showBubbleSize val="0"/>
        </c:dLbls>
        <c:gapWidth val="30"/>
        <c:overlap val="100"/>
        <c:axId val="371550800"/>
        <c:axId val="371554328"/>
      </c:barChart>
      <c:lineChart>
        <c:grouping val="standard"/>
        <c:varyColors val="0"/>
        <c:ser>
          <c:idx val="2"/>
          <c:order val="3"/>
          <c:tx>
            <c:strRef>
              <c:f>'2023 Pace (11)'!$A$9</c:f>
              <c:strCache>
                <c:ptCount val="1"/>
                <c:pt idx="0">
                  <c:v>Pace Targets</c:v>
                </c:pt>
              </c:strCache>
            </c:strRef>
          </c:tx>
          <c:spPr>
            <a:ln>
              <a:solidFill>
                <a:schemeClr val="bg1">
                  <a:lumMod val="65000"/>
                </a:schemeClr>
              </a:solidFill>
            </a:ln>
          </c:spPr>
          <c:marker>
            <c:symbol val="circle"/>
            <c:size val="7"/>
            <c:spPr>
              <a:solidFill>
                <a:schemeClr val="bg1"/>
              </a:solidFill>
              <a:ln w="12700">
                <a:solidFill>
                  <a:schemeClr val="bg1">
                    <a:lumMod val="50000"/>
                  </a:schemeClr>
                </a:solidFill>
              </a:ln>
            </c:spPr>
          </c:marker>
          <c:cat>
            <c:numRef>
              <c:f>'8 Year Pace (3)'!$B$5:$I$5</c:f>
              <c:numCache>
                <c:formatCode>General</c:formatCode>
                <c:ptCount val="8"/>
                <c:pt idx="0">
                  <c:v>2016</c:v>
                </c:pt>
                <c:pt idx="1">
                  <c:v>2017</c:v>
                </c:pt>
                <c:pt idx="2">
                  <c:v>2018</c:v>
                </c:pt>
                <c:pt idx="3">
                  <c:v>2019</c:v>
                </c:pt>
                <c:pt idx="4">
                  <c:v>2020</c:v>
                </c:pt>
                <c:pt idx="5">
                  <c:v>2021</c:v>
                </c:pt>
                <c:pt idx="6">
                  <c:v>2022</c:v>
                </c:pt>
                <c:pt idx="7">
                  <c:v>2023</c:v>
                </c:pt>
              </c:numCache>
            </c:numRef>
          </c:cat>
          <c:val>
            <c:numRef>
              <c:f>'2023 Pace (11)'!$B$9:$M$9</c:f>
              <c:numCache>
                <c:formatCode>#,##0_);[Red]\(#,##0\)</c:formatCode>
                <c:ptCount val="12"/>
                <c:pt idx="0">
                  <c:v>751</c:v>
                </c:pt>
                <c:pt idx="1">
                  <c:v>673</c:v>
                </c:pt>
                <c:pt idx="2">
                  <c:v>1013</c:v>
                </c:pt>
                <c:pt idx="3">
                  <c:v>2082</c:v>
                </c:pt>
                <c:pt idx="4">
                  <c:v>2306</c:v>
                </c:pt>
                <c:pt idx="5">
                  <c:v>2323</c:v>
                </c:pt>
                <c:pt idx="6">
                  <c:v>2066</c:v>
                </c:pt>
                <c:pt idx="7">
                  <c:v>1586</c:v>
                </c:pt>
                <c:pt idx="8">
                  <c:v>1399</c:v>
                </c:pt>
                <c:pt idx="9">
                  <c:v>1932</c:v>
                </c:pt>
                <c:pt idx="10">
                  <c:v>862</c:v>
                </c:pt>
                <c:pt idx="11">
                  <c:v>115</c:v>
                </c:pt>
              </c:numCache>
            </c:numRef>
          </c:val>
          <c:smooth val="0"/>
        </c:ser>
        <c:ser>
          <c:idx val="3"/>
          <c:order val="4"/>
          <c:tx>
            <c:strRef>
              <c:f>'2023 Pace (11)'!$A$11</c:f>
              <c:strCache>
                <c:ptCount val="1"/>
                <c:pt idx="0">
                  <c:v>Consumption Benchmark</c:v>
                </c:pt>
              </c:strCache>
            </c:strRef>
          </c:tx>
          <c:spPr>
            <a:ln>
              <a:solidFill>
                <a:srgbClr val="0000FF"/>
              </a:solidFill>
            </a:ln>
          </c:spPr>
          <c:marker>
            <c:symbol val="triangle"/>
            <c:size val="9"/>
            <c:spPr>
              <a:solidFill>
                <a:schemeClr val="bg1"/>
              </a:solidFill>
              <a:ln w="12700">
                <a:solidFill>
                  <a:srgbClr val="0000FF"/>
                </a:solidFill>
              </a:ln>
            </c:spPr>
          </c:marker>
          <c:cat>
            <c:numRef>
              <c:f>'8 Year Pace (3)'!$B$5:$I$5</c:f>
              <c:numCache>
                <c:formatCode>General</c:formatCode>
                <c:ptCount val="8"/>
                <c:pt idx="0">
                  <c:v>2016</c:v>
                </c:pt>
                <c:pt idx="1">
                  <c:v>2017</c:v>
                </c:pt>
                <c:pt idx="2">
                  <c:v>2018</c:v>
                </c:pt>
                <c:pt idx="3">
                  <c:v>2019</c:v>
                </c:pt>
                <c:pt idx="4">
                  <c:v>2020</c:v>
                </c:pt>
                <c:pt idx="5">
                  <c:v>2021</c:v>
                </c:pt>
                <c:pt idx="6">
                  <c:v>2022</c:v>
                </c:pt>
                <c:pt idx="7">
                  <c:v>2023</c:v>
                </c:pt>
              </c:numCache>
            </c:numRef>
          </c:cat>
          <c:val>
            <c:numRef>
              <c:f>'2023 Pace (11)'!$B$11:$M$11</c:f>
              <c:numCache>
                <c:formatCode>#,##0</c:formatCode>
                <c:ptCount val="12"/>
                <c:pt idx="0">
                  <c:v>10735</c:v>
                </c:pt>
                <c:pt idx="1">
                  <c:v>9628</c:v>
                </c:pt>
                <c:pt idx="2">
                  <c:v>14478</c:v>
                </c:pt>
                <c:pt idx="3">
                  <c:v>36700</c:v>
                </c:pt>
                <c:pt idx="4">
                  <c:v>40650</c:v>
                </c:pt>
                <c:pt idx="5">
                  <c:v>42741</c:v>
                </c:pt>
                <c:pt idx="6">
                  <c:v>38012</c:v>
                </c:pt>
                <c:pt idx="7">
                  <c:v>29185</c:v>
                </c:pt>
                <c:pt idx="8">
                  <c:v>25733</c:v>
                </c:pt>
                <c:pt idx="9">
                  <c:v>35544</c:v>
                </c:pt>
                <c:pt idx="10">
                  <c:v>17296</c:v>
                </c:pt>
                <c:pt idx="11">
                  <c:v>2298</c:v>
                </c:pt>
              </c:numCache>
            </c:numRef>
          </c:val>
          <c:smooth val="0"/>
        </c:ser>
        <c:dLbls>
          <c:showLegendKey val="0"/>
          <c:showVal val="0"/>
          <c:showCatName val="0"/>
          <c:showSerName val="0"/>
          <c:showPercent val="0"/>
          <c:showBubbleSize val="0"/>
        </c:dLbls>
        <c:marker val="1"/>
        <c:smooth val="0"/>
        <c:axId val="371550800"/>
        <c:axId val="371554328"/>
      </c:lineChart>
      <c:catAx>
        <c:axId val="37155080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71554328"/>
        <c:crosses val="autoZero"/>
        <c:auto val="1"/>
        <c:lblAlgn val="ctr"/>
        <c:lblOffset val="100"/>
        <c:noMultiLvlLbl val="0"/>
      </c:catAx>
      <c:valAx>
        <c:axId val="371554328"/>
        <c:scaling>
          <c:orientation val="minMax"/>
          <c:max val="80000"/>
          <c:min val="0"/>
        </c:scaling>
        <c:delete val="0"/>
        <c:axPos val="l"/>
        <c:numFmt formatCode="#,##0_);[Red]\(#,##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71550800"/>
        <c:crosses val="autoZero"/>
        <c:crossBetween val="between"/>
        <c:majorUnit val="10000"/>
      </c:valAx>
    </c:plotArea>
    <c:legend>
      <c:legendPos val="b"/>
      <c:layout>
        <c:manualLayout>
          <c:xMode val="edge"/>
          <c:yMode val="edge"/>
          <c:x val="6.8319644659802142E-2"/>
          <c:y val="0.91783633191102509"/>
          <c:w val="0.79525103977387446"/>
          <c:h val="4.80848692796082E-2"/>
        </c:manualLayout>
      </c:layout>
      <c:overlay val="0"/>
      <c:txPr>
        <a:bodyPr/>
        <a:lstStyle/>
        <a:p>
          <a:pPr>
            <a:defRPr sz="33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 l="0.70000000000000062" r="0.70000000000000062" t="0.750000000000001"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11</xdr:col>
      <xdr:colOff>19050</xdr:colOff>
      <xdr:row>15</xdr:row>
      <xdr:rowOff>304800</xdr:rowOff>
    </xdr:from>
    <xdr:to>
      <xdr:col>15</xdr:col>
      <xdr:colOff>504825</xdr:colOff>
      <xdr:row>26</xdr:row>
      <xdr:rowOff>57150</xdr:rowOff>
    </xdr:to>
    <xdr:pic>
      <xdr:nvPicPr>
        <xdr:cNvPr id="4640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514725"/>
          <a:ext cx="2924175" cy="1819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2181225</xdr:colOff>
      <xdr:row>15</xdr:row>
      <xdr:rowOff>219075</xdr:rowOff>
    </xdr:from>
    <xdr:to>
      <xdr:col>15</xdr:col>
      <xdr:colOff>523875</xdr:colOff>
      <xdr:row>26</xdr:row>
      <xdr:rowOff>38100</xdr:rowOff>
    </xdr:to>
    <xdr:pic>
      <xdr:nvPicPr>
        <xdr:cNvPr id="46404"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72300" y="3438525"/>
          <a:ext cx="3048000" cy="1876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1219200</xdr:colOff>
      <xdr:row>29</xdr:row>
      <xdr:rowOff>133350</xdr:rowOff>
    </xdr:from>
    <xdr:to>
      <xdr:col>13</xdr:col>
      <xdr:colOff>28575</xdr:colOff>
      <xdr:row>50</xdr:row>
      <xdr:rowOff>76200</xdr:rowOff>
    </xdr:to>
    <xdr:graphicFrame macro="">
      <xdr:nvGraphicFramePr>
        <xdr:cNvPr id="5124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1219200</xdr:colOff>
      <xdr:row>29</xdr:row>
      <xdr:rowOff>114300</xdr:rowOff>
    </xdr:from>
    <xdr:to>
      <xdr:col>13</xdr:col>
      <xdr:colOff>85725</xdr:colOff>
      <xdr:row>50</xdr:row>
      <xdr:rowOff>114300</xdr:rowOff>
    </xdr:to>
    <xdr:graphicFrame macro="">
      <xdr:nvGraphicFramePr>
        <xdr:cNvPr id="3998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1476375</xdr:colOff>
      <xdr:row>29</xdr:row>
      <xdr:rowOff>152400</xdr:rowOff>
    </xdr:from>
    <xdr:to>
      <xdr:col>8</xdr:col>
      <xdr:colOff>676275</xdr:colOff>
      <xdr:row>50</xdr:row>
      <xdr:rowOff>38100</xdr:rowOff>
    </xdr:to>
    <xdr:graphicFrame macro="">
      <xdr:nvGraphicFramePr>
        <xdr:cNvPr id="5640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1333500</xdr:colOff>
      <xdr:row>30</xdr:row>
      <xdr:rowOff>114300</xdr:rowOff>
    </xdr:from>
    <xdr:to>
      <xdr:col>8</xdr:col>
      <xdr:colOff>76200</xdr:colOff>
      <xdr:row>50</xdr:row>
      <xdr:rowOff>57150</xdr:rowOff>
    </xdr:to>
    <xdr:graphicFrame macro="">
      <xdr:nvGraphicFramePr>
        <xdr:cNvPr id="5538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1419225</xdr:colOff>
      <xdr:row>29</xdr:row>
      <xdr:rowOff>114300</xdr:rowOff>
    </xdr:from>
    <xdr:to>
      <xdr:col>9</xdr:col>
      <xdr:colOff>38100</xdr:colOff>
      <xdr:row>48</xdr:row>
      <xdr:rowOff>114300</xdr:rowOff>
    </xdr:to>
    <xdr:graphicFrame macro="">
      <xdr:nvGraphicFramePr>
        <xdr:cNvPr id="4513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2514600</xdr:colOff>
      <xdr:row>33</xdr:row>
      <xdr:rowOff>133350</xdr:rowOff>
    </xdr:from>
    <xdr:to>
      <xdr:col>6</xdr:col>
      <xdr:colOff>457200</xdr:colOff>
      <xdr:row>45</xdr:row>
      <xdr:rowOff>66675</xdr:rowOff>
    </xdr:to>
    <xdr:pic>
      <xdr:nvPicPr>
        <xdr:cNvPr id="38001"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10425" y="5581650"/>
          <a:ext cx="3048000" cy="1876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1400175</xdr:colOff>
      <xdr:row>29</xdr:row>
      <xdr:rowOff>114300</xdr:rowOff>
    </xdr:from>
    <xdr:to>
      <xdr:col>9</xdr:col>
      <xdr:colOff>19050</xdr:colOff>
      <xdr:row>49</xdr:row>
      <xdr:rowOff>95250</xdr:rowOff>
    </xdr:to>
    <xdr:graphicFrame macro="">
      <xdr:nvGraphicFramePr>
        <xdr:cNvPr id="15058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1362075</xdr:colOff>
      <xdr:row>29</xdr:row>
      <xdr:rowOff>133350</xdr:rowOff>
    </xdr:from>
    <xdr:to>
      <xdr:col>13</xdr:col>
      <xdr:colOff>133350</xdr:colOff>
      <xdr:row>50</xdr:row>
      <xdr:rowOff>133350</xdr:rowOff>
    </xdr:to>
    <xdr:graphicFrame macro="">
      <xdr:nvGraphicFramePr>
        <xdr:cNvPr id="5226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1181100</xdr:colOff>
      <xdr:row>29</xdr:row>
      <xdr:rowOff>104775</xdr:rowOff>
    </xdr:from>
    <xdr:to>
      <xdr:col>13</xdr:col>
      <xdr:colOff>152400</xdr:colOff>
      <xdr:row>50</xdr:row>
      <xdr:rowOff>104775</xdr:rowOff>
    </xdr:to>
    <xdr:graphicFrame macro="">
      <xdr:nvGraphicFramePr>
        <xdr:cNvPr id="4714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1143000</xdr:colOff>
      <xdr:row>29</xdr:row>
      <xdr:rowOff>152400</xdr:rowOff>
    </xdr:from>
    <xdr:to>
      <xdr:col>13</xdr:col>
      <xdr:colOff>85725</xdr:colOff>
      <xdr:row>50</xdr:row>
      <xdr:rowOff>76200</xdr:rowOff>
    </xdr:to>
    <xdr:graphicFrame macro="">
      <xdr:nvGraphicFramePr>
        <xdr:cNvPr id="3895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1171575</xdr:colOff>
      <xdr:row>29</xdr:row>
      <xdr:rowOff>104775</xdr:rowOff>
    </xdr:from>
    <xdr:to>
      <xdr:col>13</xdr:col>
      <xdr:colOff>190500</xdr:colOff>
      <xdr:row>50</xdr:row>
      <xdr:rowOff>66675</xdr:rowOff>
    </xdr:to>
    <xdr:graphicFrame macro="">
      <xdr:nvGraphicFramePr>
        <xdr:cNvPr id="4817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1209675</xdr:colOff>
      <xdr:row>29</xdr:row>
      <xdr:rowOff>152400</xdr:rowOff>
    </xdr:from>
    <xdr:to>
      <xdr:col>13</xdr:col>
      <xdr:colOff>152400</xdr:colOff>
      <xdr:row>50</xdr:row>
      <xdr:rowOff>76200</xdr:rowOff>
    </xdr:to>
    <xdr:graphicFrame macro="">
      <xdr:nvGraphicFramePr>
        <xdr:cNvPr id="4919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1200150</xdr:colOff>
      <xdr:row>29</xdr:row>
      <xdr:rowOff>104775</xdr:rowOff>
    </xdr:from>
    <xdr:to>
      <xdr:col>13</xdr:col>
      <xdr:colOff>104775</xdr:colOff>
      <xdr:row>50</xdr:row>
      <xdr:rowOff>76200</xdr:rowOff>
    </xdr:to>
    <xdr:graphicFrame macro="">
      <xdr:nvGraphicFramePr>
        <xdr:cNvPr id="5022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AP/Xiaoling/Dallas/Dallas_2007_04_12_reports/Dallas_2007_04_12_report_MIX.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Jeff%20Eastman/Client%20Folders/Houston%20CVB/HoustonTAPReportsExcel/2007/Houston_2007_1_6_report_3YrM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s"/>
      <sheetName val="Annual Pace"/>
      <sheetName val="Annual Variance"/>
      <sheetName val="Annual Projection"/>
      <sheetName val="2007"/>
      <sheetName val="2007 Pace"/>
      <sheetName val="2007 Variance"/>
      <sheetName val="2007 Projection"/>
      <sheetName val="2008"/>
      <sheetName val="2008 Pace"/>
      <sheetName val="2008 Variance"/>
      <sheetName val="2008 Projection"/>
      <sheetName val="2009"/>
      <sheetName val="2009 Pace"/>
      <sheetName val="2009 Variance"/>
      <sheetName val="2009 Projection"/>
      <sheetName val="2010"/>
      <sheetName val="2010 Pace"/>
      <sheetName val="2010 Variance"/>
      <sheetName val="2010 Projection"/>
      <sheetName val="2011"/>
      <sheetName val="2011 Pace"/>
      <sheetName val="2011 Variance"/>
      <sheetName val="2011 Projection"/>
      <sheetName val="2012"/>
      <sheetName val="2012 Pace"/>
      <sheetName val="2012 Variance"/>
      <sheetName val="2012 Projection"/>
      <sheetName val="2013"/>
      <sheetName val="2013 Pace"/>
      <sheetName val="2013 Variance"/>
      <sheetName val="2013 Projection"/>
      <sheetName val="2014"/>
      <sheetName val="2014 Pace"/>
      <sheetName val="2014 Variance"/>
      <sheetName val="2014 Projection"/>
      <sheetName val="Data"/>
      <sheetName val="month-advanc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ow r="11">
          <cell r="B11">
            <v>1</v>
          </cell>
          <cell r="C11">
            <v>2</v>
          </cell>
        </row>
        <row r="13">
          <cell r="E13" t="str">
            <v>actual_bookings</v>
          </cell>
          <cell r="F13" t="str">
            <v>pace_target</v>
          </cell>
          <cell r="G13" t="str">
            <v>target_consumption</v>
          </cell>
          <cell r="J13" t="str">
            <v>variance</v>
          </cell>
        </row>
      </sheetData>
      <sheetData sheetId="3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s"/>
      <sheetName val="Annual Pace"/>
      <sheetName val="Annual Variance"/>
      <sheetName val="Annual Projection"/>
      <sheetName val="2006"/>
      <sheetName val="2006 Pace"/>
      <sheetName val="2006 Variance"/>
      <sheetName val="2006 Projection"/>
      <sheetName val="2007"/>
      <sheetName val="2007 Pace"/>
      <sheetName val="2007 Variance"/>
      <sheetName val="2007 Projection"/>
      <sheetName val="2008"/>
      <sheetName val="2008 Pace"/>
      <sheetName val="2008 Variance"/>
      <sheetName val="2008 Projection"/>
      <sheetName val="2009"/>
      <sheetName val="2009 Pace"/>
      <sheetName val="2009 Variance"/>
      <sheetName val="2009 Projection"/>
      <sheetName val="2010"/>
      <sheetName val="2010 Pace"/>
      <sheetName val="2010 Variance"/>
      <sheetName val="2010 Projection"/>
      <sheetName val="2011"/>
      <sheetName val="2011 Pace"/>
      <sheetName val="2011 Variance"/>
      <sheetName val="2011 Projection"/>
      <sheetName val="2012"/>
      <sheetName val="2012 Pace"/>
      <sheetName val="2012 Variance"/>
      <sheetName val="2012 Projection"/>
      <sheetName val="2013"/>
      <sheetName val="2013 Pace"/>
      <sheetName val="2013 Variance"/>
      <sheetName val="2013 Projection"/>
      <sheetName val="Data"/>
      <sheetName val="month-advanc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row r="11">
          <cell r="B11">
            <v>1</v>
          </cell>
          <cell r="C11">
            <v>2</v>
          </cell>
          <cell r="D11">
            <v>3</v>
          </cell>
          <cell r="E11">
            <v>4</v>
          </cell>
          <cell r="F11">
            <v>5</v>
          </cell>
          <cell r="G11">
            <v>6</v>
          </cell>
          <cell r="H11">
            <v>7</v>
          </cell>
          <cell r="I11">
            <v>8</v>
          </cell>
          <cell r="J11">
            <v>9</v>
          </cell>
          <cell r="K11">
            <v>10</v>
          </cell>
          <cell r="L11">
            <v>11</v>
          </cell>
          <cell r="M11">
            <v>12</v>
          </cell>
        </row>
        <row r="13">
          <cell r="K13" t="str">
            <v>tentative</v>
          </cell>
        </row>
      </sheetData>
      <sheetData sheetId="3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E2:P28"/>
  <sheetViews>
    <sheetView showGridLines="0" showRowColHeaders="0" tabSelected="1" topLeftCell="C1" zoomScaleNormal="100" workbookViewId="0">
      <selection activeCell="A73" sqref="A73"/>
    </sheetView>
  </sheetViews>
  <sheetFormatPr defaultRowHeight="12.75" x14ac:dyDescent="0.2"/>
  <cols>
    <col min="1" max="2" width="0" style="7" hidden="1" customWidth="1"/>
    <col min="3" max="9" width="9.140625" style="7"/>
    <col min="10" max="10" width="7.85546875" style="7" customWidth="1"/>
    <col min="11" max="11" width="34" style="7" bestFit="1" customWidth="1"/>
    <col min="12" max="16384" width="9.140625" style="7"/>
  </cols>
  <sheetData>
    <row r="2" spans="5:16" x14ac:dyDescent="0.2">
      <c r="E2" s="75"/>
    </row>
    <row r="6" spans="5:16" ht="13.5" thickBot="1" x14ac:dyDescent="0.25"/>
    <row r="7" spans="5:16" ht="13.5" thickTop="1" x14ac:dyDescent="0.2">
      <c r="E7" s="24"/>
      <c r="F7" s="23"/>
      <c r="G7" s="23"/>
      <c r="H7" s="23"/>
      <c r="I7" s="23"/>
      <c r="J7" s="23"/>
      <c r="K7" s="23"/>
      <c r="L7" s="23"/>
      <c r="M7" s="23"/>
      <c r="N7" s="23"/>
      <c r="O7" s="23"/>
      <c r="P7" s="22"/>
    </row>
    <row r="8" spans="5:16" x14ac:dyDescent="0.2">
      <c r="E8" s="13"/>
      <c r="F8" s="12"/>
      <c r="G8" s="12"/>
      <c r="H8" s="12"/>
      <c r="I8" s="12"/>
      <c r="J8" s="12"/>
      <c r="K8" s="12"/>
      <c r="L8" s="12"/>
      <c r="M8" s="12"/>
      <c r="N8" s="12"/>
      <c r="O8" s="12"/>
      <c r="P8" s="11"/>
    </row>
    <row r="9" spans="5:16" ht="25.5" x14ac:dyDescent="0.35">
      <c r="E9" s="13"/>
      <c r="F9" s="12"/>
      <c r="G9" s="12"/>
      <c r="H9" s="21" t="s">
        <v>0</v>
      </c>
      <c r="I9" s="21"/>
      <c r="J9" s="21"/>
      <c r="K9" s="12"/>
      <c r="L9" s="12"/>
      <c r="M9" s="12"/>
      <c r="N9" s="12"/>
      <c r="O9" s="12"/>
      <c r="P9" s="11"/>
    </row>
    <row r="10" spans="5:16" x14ac:dyDescent="0.2">
      <c r="E10" s="13"/>
      <c r="F10" s="12"/>
      <c r="G10" s="12"/>
      <c r="H10" s="12"/>
      <c r="I10" s="12"/>
      <c r="J10" s="12"/>
      <c r="K10" s="12"/>
      <c r="L10" s="12"/>
      <c r="M10" s="12"/>
      <c r="N10" s="12"/>
      <c r="O10" s="12"/>
      <c r="P10" s="11"/>
    </row>
    <row r="11" spans="5:16" x14ac:dyDescent="0.2">
      <c r="E11" s="13"/>
      <c r="F11" s="12"/>
      <c r="G11" s="12"/>
      <c r="H11" s="12"/>
      <c r="I11" s="12"/>
      <c r="J11" s="12"/>
      <c r="K11" s="12"/>
      <c r="L11" s="12"/>
      <c r="M11" s="12"/>
      <c r="N11" s="12"/>
      <c r="O11" s="12"/>
      <c r="P11" s="11"/>
    </row>
    <row r="12" spans="5:16" ht="33.75" x14ac:dyDescent="0.5">
      <c r="E12" s="13"/>
      <c r="F12" s="12"/>
      <c r="G12" s="12"/>
      <c r="H12" s="20" t="s">
        <v>1</v>
      </c>
      <c r="I12" s="19"/>
      <c r="J12" s="19"/>
      <c r="K12" s="19"/>
      <c r="L12" s="19"/>
      <c r="M12" s="12"/>
      <c r="N12" s="12"/>
      <c r="O12" s="12"/>
      <c r="P12" s="11"/>
    </row>
    <row r="13" spans="5:16" x14ac:dyDescent="0.2">
      <c r="E13" s="13"/>
      <c r="F13" s="12"/>
      <c r="G13" s="12"/>
      <c r="H13" s="12"/>
      <c r="I13" s="12"/>
      <c r="J13" s="12"/>
      <c r="K13" s="12"/>
      <c r="L13" s="12"/>
      <c r="M13" s="12"/>
      <c r="N13" s="12"/>
      <c r="O13" s="12"/>
      <c r="P13" s="11"/>
    </row>
    <row r="14" spans="5:16" ht="26.25" x14ac:dyDescent="0.4">
      <c r="E14" s="13"/>
      <c r="F14" s="12"/>
      <c r="G14" s="12"/>
      <c r="H14" s="12"/>
      <c r="I14" s="12"/>
      <c r="J14" s="78" t="s">
        <v>52</v>
      </c>
      <c r="K14" s="18" t="s">
        <v>62</v>
      </c>
      <c r="L14" s="12"/>
      <c r="M14" s="12"/>
      <c r="N14" s="12"/>
      <c r="O14" s="12"/>
      <c r="P14" s="11"/>
    </row>
    <row r="15" spans="5:16" ht="26.25" x14ac:dyDescent="0.4">
      <c r="E15" s="13"/>
      <c r="F15" s="12"/>
      <c r="G15" s="12"/>
      <c r="I15" s="17"/>
      <c r="J15" s="78" t="s">
        <v>85</v>
      </c>
      <c r="K15" s="18" t="s">
        <v>90</v>
      </c>
      <c r="L15" s="16"/>
      <c r="M15" s="16"/>
      <c r="N15" s="12"/>
      <c r="O15" s="12"/>
      <c r="P15" s="11"/>
    </row>
    <row r="16" spans="5:16" ht="23.25" x14ac:dyDescent="0.35">
      <c r="E16" s="13"/>
      <c r="F16" s="12"/>
      <c r="G16" s="12"/>
      <c r="J16" s="79" t="s">
        <v>51</v>
      </c>
      <c r="K16" s="71">
        <v>42400</v>
      </c>
      <c r="L16" s="16"/>
      <c r="M16" s="16"/>
      <c r="N16" s="12"/>
      <c r="O16" s="12"/>
      <c r="P16" s="11"/>
    </row>
    <row r="17" spans="5:16" ht="18" x14ac:dyDescent="0.25">
      <c r="E17" s="13"/>
      <c r="F17" s="12"/>
      <c r="G17" s="12"/>
      <c r="I17" s="72"/>
      <c r="J17" s="73" t="s">
        <v>28</v>
      </c>
      <c r="K17" s="74">
        <v>42403</v>
      </c>
      <c r="L17" s="12"/>
      <c r="M17" s="12"/>
      <c r="N17" s="12"/>
      <c r="O17" s="12"/>
      <c r="P17" s="11"/>
    </row>
    <row r="18" spans="5:16" ht="15.75" x14ac:dyDescent="0.25">
      <c r="E18" s="13"/>
      <c r="F18" s="12"/>
      <c r="G18" s="12"/>
      <c r="H18" s="14"/>
      <c r="I18" s="15"/>
      <c r="J18" s="119"/>
      <c r="K18" s="120"/>
      <c r="L18" s="12"/>
      <c r="M18" s="12"/>
      <c r="N18" s="12"/>
      <c r="O18" s="12"/>
      <c r="P18" s="11"/>
    </row>
    <row r="19" spans="5:16" ht="15.75" x14ac:dyDescent="0.25">
      <c r="E19" s="13"/>
      <c r="F19" s="12"/>
      <c r="G19" s="12"/>
      <c r="H19" s="14"/>
      <c r="I19" s="14"/>
      <c r="J19" s="14"/>
      <c r="K19" s="14"/>
      <c r="L19" s="12"/>
      <c r="M19" s="12"/>
      <c r="N19" s="12"/>
      <c r="O19" s="12"/>
      <c r="P19" s="11"/>
    </row>
    <row r="20" spans="5:16" x14ac:dyDescent="0.2">
      <c r="E20" s="121" t="s">
        <v>23</v>
      </c>
      <c r="F20" s="122"/>
      <c r="G20" s="122"/>
      <c r="H20" s="82" t="s">
        <v>24</v>
      </c>
      <c r="I20" s="12"/>
      <c r="J20" s="12"/>
      <c r="K20" s="12"/>
      <c r="L20" s="12"/>
      <c r="M20" s="12"/>
      <c r="N20" s="12"/>
      <c r="O20" s="12"/>
      <c r="P20" s="11"/>
    </row>
    <row r="21" spans="5:16" x14ac:dyDescent="0.2">
      <c r="E21" s="13"/>
      <c r="F21" s="12"/>
      <c r="G21" s="12"/>
      <c r="H21" s="82" t="s">
        <v>78</v>
      </c>
      <c r="I21" s="12"/>
      <c r="J21" s="12"/>
      <c r="K21" s="12"/>
      <c r="L21" s="12"/>
      <c r="M21" s="12"/>
      <c r="N21" s="12"/>
      <c r="O21" s="12"/>
      <c r="P21" s="11"/>
    </row>
    <row r="22" spans="5:16" x14ac:dyDescent="0.2">
      <c r="E22" s="13"/>
      <c r="F22" s="12"/>
      <c r="G22" s="12"/>
      <c r="H22" s="82" t="s">
        <v>79</v>
      </c>
      <c r="I22" s="12"/>
      <c r="J22" s="12"/>
      <c r="K22" s="12"/>
      <c r="L22" s="12"/>
      <c r="M22" s="12"/>
      <c r="N22" s="12"/>
      <c r="O22" s="12"/>
      <c r="P22" s="11"/>
    </row>
    <row r="23" spans="5:16" x14ac:dyDescent="0.2">
      <c r="E23" s="13"/>
      <c r="F23" s="12"/>
      <c r="G23" s="12"/>
      <c r="H23" s="118" t="s">
        <v>82</v>
      </c>
      <c r="I23" s="12"/>
      <c r="J23" s="12"/>
      <c r="K23" s="12"/>
      <c r="L23" s="12"/>
      <c r="M23" s="12"/>
      <c r="N23" s="12"/>
      <c r="O23" s="12"/>
      <c r="P23" s="11"/>
    </row>
    <row r="24" spans="5:16" x14ac:dyDescent="0.2">
      <c r="E24" s="13"/>
      <c r="F24" s="12"/>
      <c r="G24" s="12"/>
      <c r="H24" s="118" t="s">
        <v>83</v>
      </c>
      <c r="I24" s="12"/>
      <c r="J24" s="12"/>
      <c r="K24" s="12"/>
      <c r="L24" s="12"/>
      <c r="M24" s="12"/>
      <c r="N24" s="12"/>
      <c r="O24" s="12"/>
      <c r="P24" s="11"/>
    </row>
    <row r="25" spans="5:16" x14ac:dyDescent="0.2">
      <c r="E25" s="13"/>
      <c r="F25" s="12"/>
      <c r="G25" s="12"/>
      <c r="H25" s="82" t="s">
        <v>54</v>
      </c>
      <c r="I25" s="12"/>
      <c r="J25" s="12"/>
      <c r="K25" s="12"/>
      <c r="L25" s="12"/>
      <c r="M25" s="12"/>
      <c r="N25" s="12"/>
      <c r="O25" s="12"/>
      <c r="P25" s="11"/>
    </row>
    <row r="26" spans="5:16" x14ac:dyDescent="0.2">
      <c r="E26" s="13"/>
      <c r="F26" s="12"/>
      <c r="G26" s="12"/>
      <c r="H26" s="82" t="s">
        <v>80</v>
      </c>
      <c r="I26" s="12"/>
      <c r="J26" s="12"/>
      <c r="K26" s="12"/>
      <c r="L26" s="12"/>
      <c r="M26" s="12"/>
      <c r="N26" s="12"/>
      <c r="O26" s="12"/>
      <c r="P26" s="11"/>
    </row>
    <row r="27" spans="5:16" ht="13.5" thickBot="1" x14ac:dyDescent="0.25">
      <c r="E27" s="10"/>
      <c r="F27" s="9"/>
      <c r="G27" s="9"/>
      <c r="H27" s="9"/>
      <c r="I27" s="9"/>
      <c r="J27" s="9"/>
      <c r="K27" s="9"/>
      <c r="L27" s="9"/>
      <c r="M27" s="9"/>
      <c r="N27" s="9"/>
      <c r="O27" s="9"/>
      <c r="P27" s="8"/>
    </row>
    <row r="28" spans="5:16" ht="13.5" thickTop="1" x14ac:dyDescent="0.2"/>
  </sheetData>
  <sheetProtection password="CC2E" sheet="1" objects="1" scenarios="1"/>
  <mergeCells count="2">
    <mergeCell ref="J18:K18"/>
    <mergeCell ref="E20:G20"/>
  </mergeCells>
  <pageMargins left="0.25" right="0.25" top="0.75" bottom="0.75" header="0.3" footer="0.3"/>
  <pageSetup scale="85" orientation="landscape" verticalDpi="0" r:id="rId1"/>
  <headerFooter alignWithMargins="0">
    <oddFooter>&amp;C&amp;F
&amp;P  of  &amp;N</oddFooter>
    <firstFooter>&amp;C&amp;P of &amp;N</first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2:N52"/>
  <sheetViews>
    <sheetView showGridLines="0" showRowColHeaders="0" tabSelected="1" zoomScale="90" zoomScaleNormal="90" workbookViewId="0">
      <selection activeCell="A73" sqref="A73"/>
    </sheetView>
  </sheetViews>
  <sheetFormatPr defaultRowHeight="12.75" x14ac:dyDescent="0.2"/>
  <cols>
    <col min="1" max="1" width="27.7109375" style="7" customWidth="1"/>
    <col min="2" max="13" width="10.7109375" style="7" customWidth="1"/>
    <col min="14" max="14" width="12.7109375" style="7" customWidth="1"/>
    <col min="15" max="16384" width="9.140625" style="7"/>
  </cols>
  <sheetData>
    <row r="2" spans="1:14" ht="18" x14ac:dyDescent="0.25">
      <c r="A2" s="40" t="s">
        <v>1</v>
      </c>
      <c r="B2" s="36"/>
      <c r="C2" s="36"/>
      <c r="D2" s="39"/>
      <c r="E2" s="39"/>
      <c r="F2" s="76" t="s">
        <v>90</v>
      </c>
      <c r="G2" s="41"/>
      <c r="J2" s="38"/>
      <c r="K2" s="77" t="s">
        <v>91</v>
      </c>
      <c r="L2" s="38"/>
      <c r="M2" s="38"/>
    </row>
    <row r="3" spans="1:14" x14ac:dyDescent="0.2">
      <c r="J3" s="37"/>
      <c r="K3" s="37" t="s">
        <v>92</v>
      </c>
      <c r="L3" s="37"/>
    </row>
    <row r="4" spans="1:14" ht="15.75" x14ac:dyDescent="0.25">
      <c r="B4" s="35"/>
      <c r="C4" s="35"/>
      <c r="F4" s="91">
        <v>2022</v>
      </c>
      <c r="G4" s="34"/>
      <c r="H4" s="33"/>
      <c r="I4" s="33"/>
      <c r="J4" s="33"/>
    </row>
    <row r="5" spans="1:14" ht="15.75" thickBot="1" x14ac:dyDescent="0.25">
      <c r="A5" s="56" t="s">
        <v>107</v>
      </c>
      <c r="B5" s="53" t="s">
        <v>10</v>
      </c>
      <c r="C5" s="53" t="s">
        <v>11</v>
      </c>
      <c r="D5" s="53" t="s">
        <v>12</v>
      </c>
      <c r="E5" s="53" t="s">
        <v>13</v>
      </c>
      <c r="F5" s="53" t="s">
        <v>14</v>
      </c>
      <c r="G5" s="53" t="s">
        <v>15</v>
      </c>
      <c r="H5" s="53" t="s">
        <v>16</v>
      </c>
      <c r="I5" s="53" t="s">
        <v>17</v>
      </c>
      <c r="J5" s="53" t="s">
        <v>18</v>
      </c>
      <c r="K5" s="53" t="s">
        <v>22</v>
      </c>
      <c r="L5" s="53" t="s">
        <v>19</v>
      </c>
      <c r="M5" s="53" t="s">
        <v>20</v>
      </c>
      <c r="N5" s="53" t="s">
        <v>21</v>
      </c>
    </row>
    <row r="6" spans="1:14" ht="13.5" thickTop="1" x14ac:dyDescent="0.2">
      <c r="A6" s="50" t="s">
        <v>65</v>
      </c>
      <c r="B6" s="54">
        <v>0</v>
      </c>
      <c r="C6" s="54">
        <v>0</v>
      </c>
      <c r="D6" s="54">
        <v>0</v>
      </c>
      <c r="E6" s="54">
        <v>0</v>
      </c>
      <c r="F6" s="54">
        <v>5000</v>
      </c>
      <c r="G6" s="54">
        <v>13408</v>
      </c>
      <c r="H6" s="54">
        <v>5044</v>
      </c>
      <c r="I6" s="54">
        <v>0</v>
      </c>
      <c r="J6" s="54">
        <v>0</v>
      </c>
      <c r="K6" s="54">
        <v>2245</v>
      </c>
      <c r="L6" s="54">
        <v>6317</v>
      </c>
      <c r="M6" s="54">
        <v>0</v>
      </c>
      <c r="N6" s="55">
        <v>32014</v>
      </c>
    </row>
    <row r="7" spans="1:14" x14ac:dyDescent="0.2">
      <c r="A7" s="93" t="s">
        <v>3</v>
      </c>
      <c r="B7" s="96">
        <v>0</v>
      </c>
      <c r="C7" s="96">
        <v>0</v>
      </c>
      <c r="D7" s="96">
        <v>0</v>
      </c>
      <c r="E7" s="96">
        <v>0</v>
      </c>
      <c r="F7" s="96">
        <v>0</v>
      </c>
      <c r="G7" s="96">
        <v>13408</v>
      </c>
      <c r="H7" s="96">
        <v>5044</v>
      </c>
      <c r="I7" s="96">
        <v>0</v>
      </c>
      <c r="J7" s="96">
        <v>0</v>
      </c>
      <c r="K7" s="96">
        <v>2245</v>
      </c>
      <c r="L7" s="96">
        <v>6317</v>
      </c>
      <c r="M7" s="96">
        <v>0</v>
      </c>
      <c r="N7" s="97">
        <v>27014</v>
      </c>
    </row>
    <row r="8" spans="1:14" x14ac:dyDescent="0.2">
      <c r="A8" s="92" t="s">
        <v>67</v>
      </c>
      <c r="B8" s="94">
        <v>0</v>
      </c>
      <c r="C8" s="94">
        <v>0</v>
      </c>
      <c r="D8" s="94">
        <v>0</v>
      </c>
      <c r="E8" s="94">
        <v>0</v>
      </c>
      <c r="F8" s="94">
        <v>5000</v>
      </c>
      <c r="G8" s="94">
        <v>0</v>
      </c>
      <c r="H8" s="94">
        <v>0</v>
      </c>
      <c r="I8" s="94">
        <v>0</v>
      </c>
      <c r="J8" s="94">
        <v>0</v>
      </c>
      <c r="K8" s="94">
        <v>0</v>
      </c>
      <c r="L8" s="94">
        <v>0</v>
      </c>
      <c r="M8" s="94">
        <v>0</v>
      </c>
      <c r="N8" s="95">
        <v>5000</v>
      </c>
    </row>
    <row r="9" spans="1:14" x14ac:dyDescent="0.2">
      <c r="A9" s="32" t="s">
        <v>4</v>
      </c>
      <c r="B9" s="42">
        <v>1344</v>
      </c>
      <c r="C9" s="42">
        <v>1163</v>
      </c>
      <c r="D9" s="42">
        <v>1748</v>
      </c>
      <c r="E9" s="42">
        <v>4431</v>
      </c>
      <c r="F9" s="42">
        <v>4829</v>
      </c>
      <c r="G9" s="42">
        <v>4790</v>
      </c>
      <c r="H9" s="42">
        <v>3954</v>
      </c>
      <c r="I9" s="42">
        <v>2957</v>
      </c>
      <c r="J9" s="42">
        <v>2607</v>
      </c>
      <c r="K9" s="42">
        <v>2735</v>
      </c>
      <c r="L9" s="42">
        <v>1331</v>
      </c>
      <c r="M9" s="42">
        <v>161</v>
      </c>
      <c r="N9" s="43">
        <v>32050</v>
      </c>
    </row>
    <row r="10" spans="1:14" x14ac:dyDescent="0.2">
      <c r="A10" s="46" t="s">
        <v>76</v>
      </c>
      <c r="B10" s="99">
        <v>-1344</v>
      </c>
      <c r="C10" s="99">
        <v>-1163</v>
      </c>
      <c r="D10" s="99">
        <v>-1748</v>
      </c>
      <c r="E10" s="99">
        <v>-4431</v>
      </c>
      <c r="F10" s="99">
        <v>171</v>
      </c>
      <c r="G10" s="99">
        <v>8618</v>
      </c>
      <c r="H10" s="99">
        <v>1090</v>
      </c>
      <c r="I10" s="99">
        <v>-2957</v>
      </c>
      <c r="J10" s="99">
        <v>-2607</v>
      </c>
      <c r="K10" s="99">
        <v>-490</v>
      </c>
      <c r="L10" s="99">
        <v>4986</v>
      </c>
      <c r="M10" s="99">
        <v>-161</v>
      </c>
      <c r="N10" s="98">
        <v>-36</v>
      </c>
    </row>
    <row r="11" spans="1:14" x14ac:dyDescent="0.2">
      <c r="A11" s="107" t="s">
        <v>55</v>
      </c>
      <c r="B11" s="89">
        <v>10735</v>
      </c>
      <c r="C11" s="89">
        <v>9628</v>
      </c>
      <c r="D11" s="89">
        <v>14478</v>
      </c>
      <c r="E11" s="89">
        <v>36700</v>
      </c>
      <c r="F11" s="89">
        <v>40650</v>
      </c>
      <c r="G11" s="89">
        <v>42741</v>
      </c>
      <c r="H11" s="89">
        <v>38012</v>
      </c>
      <c r="I11" s="89">
        <v>29185</v>
      </c>
      <c r="J11" s="89">
        <v>25733</v>
      </c>
      <c r="K11" s="89">
        <v>35544</v>
      </c>
      <c r="L11" s="89">
        <v>17296</v>
      </c>
      <c r="M11" s="89">
        <v>2298</v>
      </c>
      <c r="N11" s="103">
        <v>303000</v>
      </c>
    </row>
    <row r="12" spans="1:14" x14ac:dyDescent="0.2">
      <c r="A12" s="46" t="s">
        <v>5</v>
      </c>
      <c r="B12" s="86">
        <v>0</v>
      </c>
      <c r="C12" s="86">
        <v>0</v>
      </c>
      <c r="D12" s="86">
        <v>0</v>
      </c>
      <c r="E12" s="86">
        <v>0</v>
      </c>
      <c r="F12" s="86">
        <v>1.04</v>
      </c>
      <c r="G12" s="86">
        <v>2.8</v>
      </c>
      <c r="H12" s="86">
        <v>1.28</v>
      </c>
      <c r="I12" s="86">
        <v>0</v>
      </c>
      <c r="J12" s="86">
        <v>0</v>
      </c>
      <c r="K12" s="86">
        <v>0.82</v>
      </c>
      <c r="L12" s="86">
        <v>4.75</v>
      </c>
      <c r="M12" s="86">
        <v>0</v>
      </c>
      <c r="N12" s="87">
        <v>0.99887675507020279</v>
      </c>
    </row>
    <row r="13" spans="1:14" x14ac:dyDescent="0.2">
      <c r="A13" s="107" t="s">
        <v>6</v>
      </c>
      <c r="B13" s="112">
        <v>17000</v>
      </c>
      <c r="C13" s="112">
        <v>0</v>
      </c>
      <c r="D13" s="112">
        <v>0</v>
      </c>
      <c r="E13" s="112">
        <v>0</v>
      </c>
      <c r="F13" s="112">
        <v>7725</v>
      </c>
      <c r="G13" s="112">
        <v>13408</v>
      </c>
      <c r="H13" s="112">
        <v>8614</v>
      </c>
      <c r="I13" s="112">
        <v>11100</v>
      </c>
      <c r="J13" s="112">
        <v>14797</v>
      </c>
      <c r="K13" s="112">
        <v>2245</v>
      </c>
      <c r="L13" s="112">
        <v>6317</v>
      </c>
      <c r="M13" s="112">
        <v>0</v>
      </c>
      <c r="N13" s="113">
        <v>81206</v>
      </c>
    </row>
    <row r="14" spans="1:14" x14ac:dyDescent="0.2">
      <c r="A14" s="46" t="s">
        <v>7</v>
      </c>
      <c r="B14" s="58">
        <v>17000</v>
      </c>
      <c r="C14" s="58">
        <v>0</v>
      </c>
      <c r="D14" s="58">
        <v>0</v>
      </c>
      <c r="E14" s="58">
        <v>0</v>
      </c>
      <c r="F14" s="58">
        <v>2725</v>
      </c>
      <c r="G14" s="58">
        <v>0</v>
      </c>
      <c r="H14" s="58">
        <v>3570</v>
      </c>
      <c r="I14" s="58">
        <v>11100</v>
      </c>
      <c r="J14" s="58">
        <v>14797</v>
      </c>
      <c r="K14" s="58">
        <v>0</v>
      </c>
      <c r="L14" s="58">
        <v>0</v>
      </c>
      <c r="M14" s="58">
        <v>0</v>
      </c>
      <c r="N14" s="57">
        <v>49192</v>
      </c>
    </row>
    <row r="15" spans="1:14" x14ac:dyDescent="0.2">
      <c r="A15" s="107" t="s">
        <v>8</v>
      </c>
      <c r="B15" s="110">
        <v>0</v>
      </c>
      <c r="C15" s="110">
        <v>0</v>
      </c>
      <c r="D15" s="110">
        <v>0</v>
      </c>
      <c r="E15" s="110">
        <v>0</v>
      </c>
      <c r="F15" s="110">
        <v>0.65</v>
      </c>
      <c r="G15" s="110">
        <v>1</v>
      </c>
      <c r="H15" s="110">
        <v>0.59</v>
      </c>
      <c r="I15" s="110">
        <v>0</v>
      </c>
      <c r="J15" s="110">
        <v>0</v>
      </c>
      <c r="K15" s="110">
        <v>1</v>
      </c>
      <c r="L15" s="110">
        <v>1</v>
      </c>
      <c r="M15" s="110">
        <v>0</v>
      </c>
      <c r="N15" s="111">
        <v>0.39423195330394306</v>
      </c>
    </row>
    <row r="16" spans="1:14" ht="13.5" thickBot="1" x14ac:dyDescent="0.25">
      <c r="A16" s="109" t="s">
        <v>9</v>
      </c>
      <c r="B16" s="116">
        <v>0</v>
      </c>
      <c r="C16" s="116">
        <v>0</v>
      </c>
      <c r="D16" s="116">
        <v>0</v>
      </c>
      <c r="E16" s="116">
        <v>0</v>
      </c>
      <c r="F16" s="116">
        <v>29530</v>
      </c>
      <c r="G16" s="116">
        <v>0</v>
      </c>
      <c r="H16" s="116">
        <v>0</v>
      </c>
      <c r="I16" s="116">
        <v>0</v>
      </c>
      <c r="J16" s="116">
        <v>19715</v>
      </c>
      <c r="K16" s="116">
        <v>24484</v>
      </c>
      <c r="L16" s="116">
        <v>0</v>
      </c>
      <c r="M16" s="116">
        <v>0</v>
      </c>
      <c r="N16" s="117">
        <v>73729</v>
      </c>
    </row>
    <row r="17" spans="1:14" ht="13.5" thickTop="1" x14ac:dyDescent="0.2"/>
    <row r="18" spans="1:14" ht="15.75" thickBot="1" x14ac:dyDescent="0.25">
      <c r="A18" s="56" t="s">
        <v>108</v>
      </c>
      <c r="B18" s="30"/>
      <c r="C18" s="30"/>
      <c r="D18" s="30"/>
      <c r="E18" s="30"/>
      <c r="F18" s="44"/>
      <c r="G18" s="44"/>
    </row>
    <row r="19" spans="1:14" ht="13.5" thickTop="1" x14ac:dyDescent="0.2">
      <c r="A19" s="50" t="s">
        <v>66</v>
      </c>
      <c r="B19" s="54">
        <v>0</v>
      </c>
      <c r="C19" s="54">
        <v>0</v>
      </c>
      <c r="D19" s="54">
        <v>0</v>
      </c>
      <c r="E19" s="54">
        <v>0</v>
      </c>
      <c r="F19" s="54">
        <v>1</v>
      </c>
      <c r="G19" s="54">
        <v>1</v>
      </c>
      <c r="H19" s="54">
        <v>1</v>
      </c>
      <c r="I19" s="54">
        <v>0</v>
      </c>
      <c r="J19" s="54">
        <v>0</v>
      </c>
      <c r="K19" s="54">
        <v>1</v>
      </c>
      <c r="L19" s="54">
        <v>1</v>
      </c>
      <c r="M19" s="54">
        <v>0</v>
      </c>
      <c r="N19" s="55">
        <v>5</v>
      </c>
    </row>
    <row r="20" spans="1:14" x14ac:dyDescent="0.2">
      <c r="A20" s="93" t="s">
        <v>56</v>
      </c>
      <c r="B20" s="96">
        <v>0</v>
      </c>
      <c r="C20" s="96">
        <v>0</v>
      </c>
      <c r="D20" s="96">
        <v>0</v>
      </c>
      <c r="E20" s="96">
        <v>0</v>
      </c>
      <c r="F20" s="96">
        <v>0</v>
      </c>
      <c r="G20" s="96">
        <v>1</v>
      </c>
      <c r="H20" s="96">
        <v>1</v>
      </c>
      <c r="I20" s="96">
        <v>0</v>
      </c>
      <c r="J20" s="96">
        <v>0</v>
      </c>
      <c r="K20" s="96">
        <v>1</v>
      </c>
      <c r="L20" s="96">
        <v>1</v>
      </c>
      <c r="M20" s="96">
        <v>0</v>
      </c>
      <c r="N20" s="97">
        <v>4</v>
      </c>
    </row>
    <row r="21" spans="1:14" x14ac:dyDescent="0.2">
      <c r="A21" s="92" t="s">
        <v>68</v>
      </c>
      <c r="B21" s="94">
        <v>0</v>
      </c>
      <c r="C21" s="94">
        <v>0</v>
      </c>
      <c r="D21" s="94">
        <v>0</v>
      </c>
      <c r="E21" s="94">
        <v>0</v>
      </c>
      <c r="F21" s="94">
        <v>1</v>
      </c>
      <c r="G21" s="94">
        <v>0</v>
      </c>
      <c r="H21" s="94">
        <v>0</v>
      </c>
      <c r="I21" s="94">
        <v>0</v>
      </c>
      <c r="J21" s="94">
        <v>0</v>
      </c>
      <c r="K21" s="94">
        <v>0</v>
      </c>
      <c r="L21" s="94">
        <v>0</v>
      </c>
      <c r="M21" s="94">
        <v>0</v>
      </c>
      <c r="N21" s="95">
        <v>1</v>
      </c>
    </row>
    <row r="22" spans="1:14" x14ac:dyDescent="0.2">
      <c r="A22" s="32" t="s">
        <v>4</v>
      </c>
      <c r="B22" s="42">
        <v>0</v>
      </c>
      <c r="C22" s="42">
        <v>0</v>
      </c>
      <c r="D22" s="42">
        <v>0</v>
      </c>
      <c r="E22" s="42">
        <v>0</v>
      </c>
      <c r="F22" s="42">
        <v>0</v>
      </c>
      <c r="G22" s="42">
        <v>0</v>
      </c>
      <c r="H22" s="42">
        <v>0</v>
      </c>
      <c r="I22" s="42">
        <v>0</v>
      </c>
      <c r="J22" s="42">
        <v>0</v>
      </c>
      <c r="K22" s="42">
        <v>0</v>
      </c>
      <c r="L22" s="42">
        <v>0</v>
      </c>
      <c r="M22" s="42">
        <v>0</v>
      </c>
      <c r="N22" s="43">
        <v>0</v>
      </c>
    </row>
    <row r="23" spans="1:14" x14ac:dyDescent="0.2">
      <c r="A23" s="46" t="s">
        <v>76</v>
      </c>
      <c r="B23" s="99">
        <v>0</v>
      </c>
      <c r="C23" s="99">
        <v>0</v>
      </c>
      <c r="D23" s="99">
        <v>0</v>
      </c>
      <c r="E23" s="99">
        <v>0</v>
      </c>
      <c r="F23" s="99">
        <v>1</v>
      </c>
      <c r="G23" s="99">
        <v>1</v>
      </c>
      <c r="H23" s="99">
        <v>1</v>
      </c>
      <c r="I23" s="99">
        <v>0</v>
      </c>
      <c r="J23" s="99">
        <v>0</v>
      </c>
      <c r="K23" s="99">
        <v>1</v>
      </c>
      <c r="L23" s="99">
        <v>1</v>
      </c>
      <c r="M23" s="99">
        <v>0</v>
      </c>
      <c r="N23" s="98">
        <v>5</v>
      </c>
    </row>
    <row r="24" spans="1:14" x14ac:dyDescent="0.2">
      <c r="A24" s="107" t="s">
        <v>55</v>
      </c>
      <c r="B24" s="89">
        <v>8</v>
      </c>
      <c r="C24" s="89">
        <v>10</v>
      </c>
      <c r="D24" s="89">
        <v>15</v>
      </c>
      <c r="E24" s="89">
        <v>20</v>
      </c>
      <c r="F24" s="89">
        <v>31</v>
      </c>
      <c r="G24" s="89">
        <v>31</v>
      </c>
      <c r="H24" s="89">
        <v>21</v>
      </c>
      <c r="I24" s="89">
        <v>14</v>
      </c>
      <c r="J24" s="89">
        <v>30</v>
      </c>
      <c r="K24" s="89">
        <v>29</v>
      </c>
      <c r="L24" s="89">
        <v>15</v>
      </c>
      <c r="M24" s="89">
        <v>4</v>
      </c>
      <c r="N24" s="103">
        <v>228</v>
      </c>
    </row>
    <row r="25" spans="1:14" x14ac:dyDescent="0.2">
      <c r="A25" s="46" t="s">
        <v>5</v>
      </c>
      <c r="B25" s="86">
        <v>0</v>
      </c>
      <c r="C25" s="86">
        <v>0</v>
      </c>
      <c r="D25" s="86">
        <v>0</v>
      </c>
      <c r="E25" s="86">
        <v>0</v>
      </c>
      <c r="F25" s="86">
        <v>1</v>
      </c>
      <c r="G25" s="86">
        <v>1</v>
      </c>
      <c r="H25" s="86">
        <v>1</v>
      </c>
      <c r="I25" s="86">
        <v>0</v>
      </c>
      <c r="J25" s="86">
        <v>0</v>
      </c>
      <c r="K25" s="86">
        <v>1</v>
      </c>
      <c r="L25" s="86">
        <v>1</v>
      </c>
      <c r="M25" s="86">
        <v>0</v>
      </c>
      <c r="N25" s="87">
        <v>5</v>
      </c>
    </row>
    <row r="26" spans="1:14" x14ac:dyDescent="0.2">
      <c r="A26" s="107" t="s">
        <v>57</v>
      </c>
      <c r="B26" s="112">
        <v>1</v>
      </c>
      <c r="C26" s="112">
        <v>0</v>
      </c>
      <c r="D26" s="112">
        <v>0</v>
      </c>
      <c r="E26" s="112">
        <v>0</v>
      </c>
      <c r="F26" s="112">
        <v>2</v>
      </c>
      <c r="G26" s="112">
        <v>1</v>
      </c>
      <c r="H26" s="112">
        <v>2</v>
      </c>
      <c r="I26" s="112">
        <v>1</v>
      </c>
      <c r="J26" s="112">
        <v>2</v>
      </c>
      <c r="K26" s="112">
        <v>1</v>
      </c>
      <c r="L26" s="112">
        <v>1</v>
      </c>
      <c r="M26" s="112">
        <v>0</v>
      </c>
      <c r="N26" s="113">
        <v>11</v>
      </c>
    </row>
    <row r="27" spans="1:14" x14ac:dyDescent="0.2">
      <c r="A27" s="46" t="s">
        <v>58</v>
      </c>
      <c r="B27" s="58">
        <v>1</v>
      </c>
      <c r="C27" s="58">
        <v>0</v>
      </c>
      <c r="D27" s="58">
        <v>0</v>
      </c>
      <c r="E27" s="58">
        <v>0</v>
      </c>
      <c r="F27" s="58">
        <v>1</v>
      </c>
      <c r="G27" s="58">
        <v>0</v>
      </c>
      <c r="H27" s="58">
        <v>1</v>
      </c>
      <c r="I27" s="58">
        <v>1</v>
      </c>
      <c r="J27" s="58">
        <v>2</v>
      </c>
      <c r="K27" s="58">
        <v>0</v>
      </c>
      <c r="L27" s="58">
        <v>0</v>
      </c>
      <c r="M27" s="58">
        <v>0</v>
      </c>
      <c r="N27" s="57">
        <v>6</v>
      </c>
    </row>
    <row r="28" spans="1:14" x14ac:dyDescent="0.2">
      <c r="A28" s="107" t="s">
        <v>8</v>
      </c>
      <c r="B28" s="110">
        <v>0</v>
      </c>
      <c r="C28" s="110">
        <v>0</v>
      </c>
      <c r="D28" s="110">
        <v>0</v>
      </c>
      <c r="E28" s="110">
        <v>0</v>
      </c>
      <c r="F28" s="110">
        <v>0</v>
      </c>
      <c r="G28" s="110">
        <v>1</v>
      </c>
      <c r="H28" s="110">
        <v>0.5</v>
      </c>
      <c r="I28" s="110">
        <v>0</v>
      </c>
      <c r="J28" s="110">
        <v>0</v>
      </c>
      <c r="K28" s="110">
        <v>1</v>
      </c>
      <c r="L28" s="110">
        <v>1</v>
      </c>
      <c r="M28" s="110">
        <v>0</v>
      </c>
      <c r="N28" s="111">
        <v>0.45454545454545453</v>
      </c>
    </row>
    <row r="29" spans="1:14" ht="13.5" thickBot="1" x14ac:dyDescent="0.25">
      <c r="A29" s="109" t="s">
        <v>59</v>
      </c>
      <c r="B29" s="116">
        <v>0</v>
      </c>
      <c r="C29" s="116">
        <v>0</v>
      </c>
      <c r="D29" s="116">
        <v>0</v>
      </c>
      <c r="E29" s="116">
        <v>0</v>
      </c>
      <c r="F29" s="116">
        <v>1</v>
      </c>
      <c r="G29" s="116">
        <v>0</v>
      </c>
      <c r="H29" s="116">
        <v>0</v>
      </c>
      <c r="I29" s="116">
        <v>0</v>
      </c>
      <c r="J29" s="116">
        <v>4</v>
      </c>
      <c r="K29" s="116">
        <v>2</v>
      </c>
      <c r="L29" s="116">
        <v>0</v>
      </c>
      <c r="M29" s="116">
        <v>0</v>
      </c>
      <c r="N29" s="117">
        <v>7</v>
      </c>
    </row>
    <row r="30" spans="1:14" ht="13.5" thickTop="1" x14ac:dyDescent="0.2"/>
    <row r="52" spans="12:12" x14ac:dyDescent="0.2">
      <c r="L52" s="5" t="s">
        <v>25</v>
      </c>
    </row>
  </sheetData>
  <sheetProtection password="CC2E" sheet="1" objects="1" scenarios="1"/>
  <hyperlinks>
    <hyperlink ref="L52" location="'Table of Contents (2)'!A1" display="Table of Contents"/>
  </hyperlinks>
  <pageMargins left="0.25" right="0.25" top="0.75" bottom="0.75" header="0.3" footer="0.3"/>
  <pageSetup scale="76" orientation="landscape" verticalDpi="0" r:id="rId1"/>
  <headerFooter alignWithMargins="0">
    <oddFooter>&amp;C&amp;F
&amp;P  of  &amp;N</oddFooter>
    <firstFooter>&amp;C&amp;P of &amp;N</first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2:N52"/>
  <sheetViews>
    <sheetView showGridLines="0" showRowColHeaders="0" tabSelected="1" zoomScale="90" zoomScaleNormal="90" workbookViewId="0">
      <selection activeCell="A73" sqref="A73"/>
    </sheetView>
  </sheetViews>
  <sheetFormatPr defaultRowHeight="12.75" x14ac:dyDescent="0.2"/>
  <cols>
    <col min="1" max="1" width="27.7109375" style="7" customWidth="1"/>
    <col min="2" max="13" width="10.7109375" style="7" customWidth="1"/>
    <col min="14" max="14" width="12.7109375" style="7" customWidth="1"/>
    <col min="15" max="16384" width="9.140625" style="7"/>
  </cols>
  <sheetData>
    <row r="2" spans="1:14" ht="18" x14ac:dyDescent="0.25">
      <c r="A2" s="40" t="s">
        <v>1</v>
      </c>
      <c r="B2" s="36"/>
      <c r="C2" s="36"/>
      <c r="D2" s="39"/>
      <c r="E2" s="39"/>
      <c r="F2" s="76" t="s">
        <v>90</v>
      </c>
      <c r="G2" s="41"/>
      <c r="J2" s="38"/>
      <c r="K2" s="77" t="s">
        <v>91</v>
      </c>
      <c r="L2" s="38"/>
      <c r="M2" s="38"/>
    </row>
    <row r="3" spans="1:14" x14ac:dyDescent="0.2">
      <c r="J3" s="37"/>
      <c r="K3" s="37" t="s">
        <v>92</v>
      </c>
      <c r="L3" s="37"/>
    </row>
    <row r="4" spans="1:14" ht="15.75" x14ac:dyDescent="0.25">
      <c r="B4" s="35"/>
      <c r="C4" s="35"/>
      <c r="F4" s="91">
        <v>2023</v>
      </c>
      <c r="G4" s="34"/>
      <c r="H4" s="33"/>
      <c r="I4" s="33"/>
      <c r="J4" s="33"/>
    </row>
    <row r="5" spans="1:14" ht="15.75" thickBot="1" x14ac:dyDescent="0.25">
      <c r="A5" s="56" t="s">
        <v>109</v>
      </c>
      <c r="B5" s="53" t="s">
        <v>10</v>
      </c>
      <c r="C5" s="53" t="s">
        <v>11</v>
      </c>
      <c r="D5" s="53" t="s">
        <v>12</v>
      </c>
      <c r="E5" s="53" t="s">
        <v>13</v>
      </c>
      <c r="F5" s="53" t="s">
        <v>14</v>
      </c>
      <c r="G5" s="53" t="s">
        <v>15</v>
      </c>
      <c r="H5" s="53" t="s">
        <v>16</v>
      </c>
      <c r="I5" s="53" t="s">
        <v>17</v>
      </c>
      <c r="J5" s="53" t="s">
        <v>18</v>
      </c>
      <c r="K5" s="53" t="s">
        <v>22</v>
      </c>
      <c r="L5" s="53" t="s">
        <v>19</v>
      </c>
      <c r="M5" s="53" t="s">
        <v>20</v>
      </c>
      <c r="N5" s="53" t="s">
        <v>21</v>
      </c>
    </row>
    <row r="6" spans="1:14" ht="13.5" thickTop="1" x14ac:dyDescent="0.2">
      <c r="A6" s="50" t="s">
        <v>65</v>
      </c>
      <c r="B6" s="54">
        <v>0</v>
      </c>
      <c r="C6" s="54">
        <v>0</v>
      </c>
      <c r="D6" s="54">
        <v>0</v>
      </c>
      <c r="E6" s="54">
        <v>0</v>
      </c>
      <c r="F6" s="54">
        <v>0</v>
      </c>
      <c r="G6" s="54">
        <v>0</v>
      </c>
      <c r="H6" s="54">
        <v>0</v>
      </c>
      <c r="I6" s="54">
        <v>0</v>
      </c>
      <c r="J6" s="54">
        <v>0</v>
      </c>
      <c r="K6" s="54">
        <v>22743</v>
      </c>
      <c r="L6" s="54">
        <v>0</v>
      </c>
      <c r="M6" s="54">
        <v>0</v>
      </c>
      <c r="N6" s="55">
        <v>22743</v>
      </c>
    </row>
    <row r="7" spans="1:14" x14ac:dyDescent="0.2">
      <c r="A7" s="93" t="s">
        <v>3</v>
      </c>
      <c r="B7" s="96">
        <v>0</v>
      </c>
      <c r="C7" s="96">
        <v>0</v>
      </c>
      <c r="D7" s="96">
        <v>0</v>
      </c>
      <c r="E7" s="96">
        <v>0</v>
      </c>
      <c r="F7" s="96">
        <v>0</v>
      </c>
      <c r="G7" s="96">
        <v>0</v>
      </c>
      <c r="H7" s="96">
        <v>0</v>
      </c>
      <c r="I7" s="96">
        <v>0</v>
      </c>
      <c r="J7" s="96">
        <v>0</v>
      </c>
      <c r="K7" s="96">
        <v>0</v>
      </c>
      <c r="L7" s="96">
        <v>0</v>
      </c>
      <c r="M7" s="96">
        <v>0</v>
      </c>
      <c r="N7" s="97">
        <v>0</v>
      </c>
    </row>
    <row r="8" spans="1:14" x14ac:dyDescent="0.2">
      <c r="A8" s="92" t="s">
        <v>67</v>
      </c>
      <c r="B8" s="94">
        <v>0</v>
      </c>
      <c r="C8" s="94">
        <v>0</v>
      </c>
      <c r="D8" s="94">
        <v>0</v>
      </c>
      <c r="E8" s="94">
        <v>0</v>
      </c>
      <c r="F8" s="94">
        <v>0</v>
      </c>
      <c r="G8" s="94">
        <v>0</v>
      </c>
      <c r="H8" s="94">
        <v>0</v>
      </c>
      <c r="I8" s="94">
        <v>0</v>
      </c>
      <c r="J8" s="94">
        <v>0</v>
      </c>
      <c r="K8" s="94">
        <v>22743</v>
      </c>
      <c r="L8" s="94">
        <v>0</v>
      </c>
      <c r="M8" s="94">
        <v>0</v>
      </c>
      <c r="N8" s="95">
        <v>22743</v>
      </c>
    </row>
    <row r="9" spans="1:14" x14ac:dyDescent="0.2">
      <c r="A9" s="32" t="s">
        <v>4</v>
      </c>
      <c r="B9" s="42">
        <v>751</v>
      </c>
      <c r="C9" s="42">
        <v>673</v>
      </c>
      <c r="D9" s="42">
        <v>1013</v>
      </c>
      <c r="E9" s="42">
        <v>2082</v>
      </c>
      <c r="F9" s="42">
        <v>2306</v>
      </c>
      <c r="G9" s="42">
        <v>2323</v>
      </c>
      <c r="H9" s="42">
        <v>2066</v>
      </c>
      <c r="I9" s="42">
        <v>1586</v>
      </c>
      <c r="J9" s="42">
        <v>1399</v>
      </c>
      <c r="K9" s="42">
        <v>1932</v>
      </c>
      <c r="L9" s="42">
        <v>862</v>
      </c>
      <c r="M9" s="42">
        <v>115</v>
      </c>
      <c r="N9" s="43">
        <v>17108</v>
      </c>
    </row>
    <row r="10" spans="1:14" x14ac:dyDescent="0.2">
      <c r="A10" s="46" t="s">
        <v>76</v>
      </c>
      <c r="B10" s="99">
        <v>-751</v>
      </c>
      <c r="C10" s="99">
        <v>-673</v>
      </c>
      <c r="D10" s="99">
        <v>-1013</v>
      </c>
      <c r="E10" s="99">
        <v>-2082</v>
      </c>
      <c r="F10" s="99">
        <v>-2306</v>
      </c>
      <c r="G10" s="99">
        <v>-2323</v>
      </c>
      <c r="H10" s="99">
        <v>-2066</v>
      </c>
      <c r="I10" s="99">
        <v>-1586</v>
      </c>
      <c r="J10" s="99">
        <v>-1399</v>
      </c>
      <c r="K10" s="99">
        <v>20811</v>
      </c>
      <c r="L10" s="99">
        <v>-862</v>
      </c>
      <c r="M10" s="99">
        <v>-115</v>
      </c>
      <c r="N10" s="98">
        <v>5635</v>
      </c>
    </row>
    <row r="11" spans="1:14" x14ac:dyDescent="0.2">
      <c r="A11" s="107" t="s">
        <v>55</v>
      </c>
      <c r="B11" s="89">
        <v>10735</v>
      </c>
      <c r="C11" s="89">
        <v>9628</v>
      </c>
      <c r="D11" s="89">
        <v>14478</v>
      </c>
      <c r="E11" s="89">
        <v>36700</v>
      </c>
      <c r="F11" s="89">
        <v>40650</v>
      </c>
      <c r="G11" s="89">
        <v>42741</v>
      </c>
      <c r="H11" s="89">
        <v>38012</v>
      </c>
      <c r="I11" s="89">
        <v>29185</v>
      </c>
      <c r="J11" s="89">
        <v>25733</v>
      </c>
      <c r="K11" s="89">
        <v>35544</v>
      </c>
      <c r="L11" s="89">
        <v>17296</v>
      </c>
      <c r="M11" s="89">
        <v>2298</v>
      </c>
      <c r="N11" s="103">
        <v>303000</v>
      </c>
    </row>
    <row r="12" spans="1:14" x14ac:dyDescent="0.2">
      <c r="A12" s="46" t="s">
        <v>5</v>
      </c>
      <c r="B12" s="86">
        <v>0</v>
      </c>
      <c r="C12" s="86">
        <v>0</v>
      </c>
      <c r="D12" s="86">
        <v>0</v>
      </c>
      <c r="E12" s="86">
        <v>0</v>
      </c>
      <c r="F12" s="86">
        <v>0</v>
      </c>
      <c r="G12" s="86">
        <v>0</v>
      </c>
      <c r="H12" s="86">
        <v>0</v>
      </c>
      <c r="I12" s="86">
        <v>0</v>
      </c>
      <c r="J12" s="86">
        <v>0</v>
      </c>
      <c r="K12" s="86">
        <v>11.77</v>
      </c>
      <c r="L12" s="86">
        <v>0</v>
      </c>
      <c r="M12" s="86">
        <v>0</v>
      </c>
      <c r="N12" s="87">
        <v>1.3293780687397709</v>
      </c>
    </row>
    <row r="13" spans="1:14" x14ac:dyDescent="0.2">
      <c r="A13" s="107" t="s">
        <v>6</v>
      </c>
      <c r="B13" s="112">
        <v>0</v>
      </c>
      <c r="C13" s="112">
        <v>0</v>
      </c>
      <c r="D13" s="112">
        <v>0</v>
      </c>
      <c r="E13" s="112">
        <v>0</v>
      </c>
      <c r="F13" s="112">
        <v>0</v>
      </c>
      <c r="G13" s="112">
        <v>15180</v>
      </c>
      <c r="H13" s="112">
        <v>0</v>
      </c>
      <c r="I13" s="112">
        <v>0</v>
      </c>
      <c r="J13" s="112">
        <v>0</v>
      </c>
      <c r="K13" s="112">
        <v>22743</v>
      </c>
      <c r="L13" s="112">
        <v>0</v>
      </c>
      <c r="M13" s="112">
        <v>0</v>
      </c>
      <c r="N13" s="113">
        <v>37923</v>
      </c>
    </row>
    <row r="14" spans="1:14" x14ac:dyDescent="0.2">
      <c r="A14" s="46" t="s">
        <v>7</v>
      </c>
      <c r="B14" s="58">
        <v>0</v>
      </c>
      <c r="C14" s="58">
        <v>0</v>
      </c>
      <c r="D14" s="58">
        <v>0</v>
      </c>
      <c r="E14" s="58">
        <v>0</v>
      </c>
      <c r="F14" s="58">
        <v>0</v>
      </c>
      <c r="G14" s="58">
        <v>15180</v>
      </c>
      <c r="H14" s="58">
        <v>0</v>
      </c>
      <c r="I14" s="58">
        <v>0</v>
      </c>
      <c r="J14" s="58">
        <v>0</v>
      </c>
      <c r="K14" s="58">
        <v>0</v>
      </c>
      <c r="L14" s="58">
        <v>0</v>
      </c>
      <c r="M14" s="58">
        <v>0</v>
      </c>
      <c r="N14" s="57">
        <v>15180</v>
      </c>
    </row>
    <row r="15" spans="1:14" x14ac:dyDescent="0.2">
      <c r="A15" s="107" t="s">
        <v>8</v>
      </c>
      <c r="B15" s="110">
        <v>0</v>
      </c>
      <c r="C15" s="110">
        <v>0</v>
      </c>
      <c r="D15" s="110">
        <v>0</v>
      </c>
      <c r="E15" s="110">
        <v>0</v>
      </c>
      <c r="F15" s="110">
        <v>0</v>
      </c>
      <c r="G15" s="110">
        <v>0</v>
      </c>
      <c r="H15" s="110">
        <v>0</v>
      </c>
      <c r="I15" s="110">
        <v>0</v>
      </c>
      <c r="J15" s="110">
        <v>0</v>
      </c>
      <c r="K15" s="110">
        <v>1</v>
      </c>
      <c r="L15" s="110">
        <v>0</v>
      </c>
      <c r="M15" s="110">
        <v>0</v>
      </c>
      <c r="N15" s="111">
        <v>0.59971521240408199</v>
      </c>
    </row>
    <row r="16" spans="1:14" ht="13.5" thickBot="1" x14ac:dyDescent="0.25">
      <c r="A16" s="109" t="s">
        <v>9</v>
      </c>
      <c r="B16" s="116">
        <v>0</v>
      </c>
      <c r="C16" s="116">
        <v>0</v>
      </c>
      <c r="D16" s="116">
        <v>0</v>
      </c>
      <c r="E16" s="116">
        <v>0</v>
      </c>
      <c r="F16" s="116">
        <v>0</v>
      </c>
      <c r="G16" s="116">
        <v>0</v>
      </c>
      <c r="H16" s="116">
        <v>0</v>
      </c>
      <c r="I16" s="116">
        <v>0</v>
      </c>
      <c r="J16" s="116">
        <v>1750</v>
      </c>
      <c r="K16" s="116">
        <v>0</v>
      </c>
      <c r="L16" s="116">
        <v>0</v>
      </c>
      <c r="M16" s="116">
        <v>0</v>
      </c>
      <c r="N16" s="117">
        <v>1750</v>
      </c>
    </row>
    <row r="17" spans="1:14" ht="13.5" thickTop="1" x14ac:dyDescent="0.2"/>
    <row r="18" spans="1:14" ht="15.75" thickBot="1" x14ac:dyDescent="0.25">
      <c r="A18" s="56" t="s">
        <v>110</v>
      </c>
      <c r="B18" s="30"/>
      <c r="C18" s="30"/>
      <c r="D18" s="30"/>
      <c r="E18" s="30"/>
      <c r="F18" s="44"/>
      <c r="G18" s="44"/>
    </row>
    <row r="19" spans="1:14" ht="13.5" thickTop="1" x14ac:dyDescent="0.2">
      <c r="A19" s="50" t="s">
        <v>66</v>
      </c>
      <c r="B19" s="54">
        <v>0</v>
      </c>
      <c r="C19" s="54">
        <v>0</v>
      </c>
      <c r="D19" s="54">
        <v>0</v>
      </c>
      <c r="E19" s="54">
        <v>0</v>
      </c>
      <c r="F19" s="54">
        <v>0</v>
      </c>
      <c r="G19" s="54">
        <v>0</v>
      </c>
      <c r="H19" s="54">
        <v>0</v>
      </c>
      <c r="I19" s="54">
        <v>0</v>
      </c>
      <c r="J19" s="54">
        <v>0</v>
      </c>
      <c r="K19" s="54">
        <v>2</v>
      </c>
      <c r="L19" s="54">
        <v>0</v>
      </c>
      <c r="M19" s="54">
        <v>0</v>
      </c>
      <c r="N19" s="55">
        <v>2</v>
      </c>
    </row>
    <row r="20" spans="1:14" x14ac:dyDescent="0.2">
      <c r="A20" s="93" t="s">
        <v>56</v>
      </c>
      <c r="B20" s="96">
        <v>0</v>
      </c>
      <c r="C20" s="96">
        <v>0</v>
      </c>
      <c r="D20" s="96">
        <v>0</v>
      </c>
      <c r="E20" s="96">
        <v>0</v>
      </c>
      <c r="F20" s="96">
        <v>0</v>
      </c>
      <c r="G20" s="96">
        <v>0</v>
      </c>
      <c r="H20" s="96">
        <v>0</v>
      </c>
      <c r="I20" s="96">
        <v>0</v>
      </c>
      <c r="J20" s="96">
        <v>0</v>
      </c>
      <c r="K20" s="96">
        <v>0</v>
      </c>
      <c r="L20" s="96">
        <v>0</v>
      </c>
      <c r="M20" s="96">
        <v>0</v>
      </c>
      <c r="N20" s="97">
        <v>0</v>
      </c>
    </row>
    <row r="21" spans="1:14" x14ac:dyDescent="0.2">
      <c r="A21" s="92" t="s">
        <v>68</v>
      </c>
      <c r="B21" s="94">
        <v>0</v>
      </c>
      <c r="C21" s="94">
        <v>0</v>
      </c>
      <c r="D21" s="94">
        <v>0</v>
      </c>
      <c r="E21" s="94">
        <v>0</v>
      </c>
      <c r="F21" s="94">
        <v>0</v>
      </c>
      <c r="G21" s="94">
        <v>0</v>
      </c>
      <c r="H21" s="94">
        <v>0</v>
      </c>
      <c r="I21" s="94">
        <v>0</v>
      </c>
      <c r="J21" s="94">
        <v>0</v>
      </c>
      <c r="K21" s="94">
        <v>2</v>
      </c>
      <c r="L21" s="94">
        <v>0</v>
      </c>
      <c r="M21" s="94">
        <v>0</v>
      </c>
      <c r="N21" s="95">
        <v>2</v>
      </c>
    </row>
    <row r="22" spans="1:14" x14ac:dyDescent="0.2">
      <c r="A22" s="32" t="s">
        <v>4</v>
      </c>
      <c r="B22" s="42">
        <v>0</v>
      </c>
      <c r="C22" s="42">
        <v>0</v>
      </c>
      <c r="D22" s="42">
        <v>0</v>
      </c>
      <c r="E22" s="42">
        <v>0</v>
      </c>
      <c r="F22" s="42">
        <v>0</v>
      </c>
      <c r="G22" s="42">
        <v>0</v>
      </c>
      <c r="H22" s="42">
        <v>0</v>
      </c>
      <c r="I22" s="42">
        <v>0</v>
      </c>
      <c r="J22" s="42">
        <v>0</v>
      </c>
      <c r="K22" s="42">
        <v>0</v>
      </c>
      <c r="L22" s="42">
        <v>0</v>
      </c>
      <c r="M22" s="42">
        <v>0</v>
      </c>
      <c r="N22" s="43">
        <v>0</v>
      </c>
    </row>
    <row r="23" spans="1:14" x14ac:dyDescent="0.2">
      <c r="A23" s="46" t="s">
        <v>76</v>
      </c>
      <c r="B23" s="99">
        <v>0</v>
      </c>
      <c r="C23" s="99">
        <v>0</v>
      </c>
      <c r="D23" s="99">
        <v>0</v>
      </c>
      <c r="E23" s="99">
        <v>0</v>
      </c>
      <c r="F23" s="99">
        <v>0</v>
      </c>
      <c r="G23" s="99">
        <v>0</v>
      </c>
      <c r="H23" s="99">
        <v>0</v>
      </c>
      <c r="I23" s="99">
        <v>0</v>
      </c>
      <c r="J23" s="99">
        <v>0</v>
      </c>
      <c r="K23" s="99">
        <v>2</v>
      </c>
      <c r="L23" s="99">
        <v>0</v>
      </c>
      <c r="M23" s="99">
        <v>0</v>
      </c>
      <c r="N23" s="98">
        <v>2</v>
      </c>
    </row>
    <row r="24" spans="1:14" x14ac:dyDescent="0.2">
      <c r="A24" s="107" t="s">
        <v>55</v>
      </c>
      <c r="B24" s="89">
        <v>8</v>
      </c>
      <c r="C24" s="89">
        <v>10</v>
      </c>
      <c r="D24" s="89">
        <v>15</v>
      </c>
      <c r="E24" s="89">
        <v>20</v>
      </c>
      <c r="F24" s="89">
        <v>31</v>
      </c>
      <c r="G24" s="89">
        <v>31</v>
      </c>
      <c r="H24" s="89">
        <v>21</v>
      </c>
      <c r="I24" s="89">
        <v>14</v>
      </c>
      <c r="J24" s="89">
        <v>30</v>
      </c>
      <c r="K24" s="89">
        <v>29</v>
      </c>
      <c r="L24" s="89">
        <v>15</v>
      </c>
      <c r="M24" s="89">
        <v>4</v>
      </c>
      <c r="N24" s="103">
        <v>228</v>
      </c>
    </row>
    <row r="25" spans="1:14" x14ac:dyDescent="0.2">
      <c r="A25" s="46" t="s">
        <v>5</v>
      </c>
      <c r="B25" s="86">
        <v>0</v>
      </c>
      <c r="C25" s="86">
        <v>0</v>
      </c>
      <c r="D25" s="86">
        <v>0</v>
      </c>
      <c r="E25" s="86">
        <v>0</v>
      </c>
      <c r="F25" s="86">
        <v>0</v>
      </c>
      <c r="G25" s="86">
        <v>0</v>
      </c>
      <c r="H25" s="86">
        <v>0</v>
      </c>
      <c r="I25" s="86">
        <v>0</v>
      </c>
      <c r="J25" s="86">
        <v>0</v>
      </c>
      <c r="K25" s="86">
        <v>2</v>
      </c>
      <c r="L25" s="86">
        <v>0</v>
      </c>
      <c r="M25" s="86">
        <v>0</v>
      </c>
      <c r="N25" s="87">
        <v>2</v>
      </c>
    </row>
    <row r="26" spans="1:14" x14ac:dyDescent="0.2">
      <c r="A26" s="107" t="s">
        <v>57</v>
      </c>
      <c r="B26" s="112">
        <v>0</v>
      </c>
      <c r="C26" s="112">
        <v>0</v>
      </c>
      <c r="D26" s="112">
        <v>0</v>
      </c>
      <c r="E26" s="112">
        <v>0</v>
      </c>
      <c r="F26" s="112">
        <v>0</v>
      </c>
      <c r="G26" s="112">
        <v>1</v>
      </c>
      <c r="H26" s="112">
        <v>0</v>
      </c>
      <c r="I26" s="112">
        <v>0</v>
      </c>
      <c r="J26" s="112">
        <v>0</v>
      </c>
      <c r="K26" s="112">
        <v>2</v>
      </c>
      <c r="L26" s="112">
        <v>0</v>
      </c>
      <c r="M26" s="112">
        <v>0</v>
      </c>
      <c r="N26" s="113">
        <v>3</v>
      </c>
    </row>
    <row r="27" spans="1:14" x14ac:dyDescent="0.2">
      <c r="A27" s="46" t="s">
        <v>58</v>
      </c>
      <c r="B27" s="58">
        <v>0</v>
      </c>
      <c r="C27" s="58">
        <v>0</v>
      </c>
      <c r="D27" s="58">
        <v>0</v>
      </c>
      <c r="E27" s="58">
        <v>0</v>
      </c>
      <c r="F27" s="58">
        <v>0</v>
      </c>
      <c r="G27" s="58">
        <v>1</v>
      </c>
      <c r="H27" s="58">
        <v>0</v>
      </c>
      <c r="I27" s="58">
        <v>0</v>
      </c>
      <c r="J27" s="58">
        <v>0</v>
      </c>
      <c r="K27" s="58">
        <v>0</v>
      </c>
      <c r="L27" s="58">
        <v>0</v>
      </c>
      <c r="M27" s="58">
        <v>0</v>
      </c>
      <c r="N27" s="57">
        <v>1</v>
      </c>
    </row>
    <row r="28" spans="1:14" x14ac:dyDescent="0.2">
      <c r="A28" s="107" t="s">
        <v>8</v>
      </c>
      <c r="B28" s="110">
        <v>0</v>
      </c>
      <c r="C28" s="110">
        <v>0</v>
      </c>
      <c r="D28" s="110">
        <v>0</v>
      </c>
      <c r="E28" s="110">
        <v>0</v>
      </c>
      <c r="F28" s="110">
        <v>0</v>
      </c>
      <c r="G28" s="110">
        <v>0</v>
      </c>
      <c r="H28" s="110">
        <v>0</v>
      </c>
      <c r="I28" s="110">
        <v>0</v>
      </c>
      <c r="J28" s="110">
        <v>0</v>
      </c>
      <c r="K28" s="110">
        <v>0</v>
      </c>
      <c r="L28" s="110">
        <v>0</v>
      </c>
      <c r="M28" s="110">
        <v>0</v>
      </c>
      <c r="N28" s="111">
        <v>0.66666666666666663</v>
      </c>
    </row>
    <row r="29" spans="1:14" ht="13.5" thickBot="1" x14ac:dyDescent="0.25">
      <c r="A29" s="109" t="s">
        <v>59</v>
      </c>
      <c r="B29" s="116">
        <v>0</v>
      </c>
      <c r="C29" s="116">
        <v>0</v>
      </c>
      <c r="D29" s="116">
        <v>0</v>
      </c>
      <c r="E29" s="116">
        <v>0</v>
      </c>
      <c r="F29" s="116">
        <v>0</v>
      </c>
      <c r="G29" s="116">
        <v>0</v>
      </c>
      <c r="H29" s="116">
        <v>0</v>
      </c>
      <c r="I29" s="116">
        <v>0</v>
      </c>
      <c r="J29" s="116">
        <v>1</v>
      </c>
      <c r="K29" s="116">
        <v>0</v>
      </c>
      <c r="L29" s="116">
        <v>0</v>
      </c>
      <c r="M29" s="116">
        <v>0</v>
      </c>
      <c r="N29" s="117">
        <v>1</v>
      </c>
    </row>
    <row r="30" spans="1:14" ht="13.5" thickTop="1" x14ac:dyDescent="0.2"/>
    <row r="52" spans="12:12" x14ac:dyDescent="0.2">
      <c r="L52" s="5" t="s">
        <v>25</v>
      </c>
    </row>
  </sheetData>
  <sheetProtection password="CC2E" sheet="1" objects="1" scenarios="1"/>
  <hyperlinks>
    <hyperlink ref="L52" location="'Table of Contents (2)'!A1" display="Table of Contents"/>
  </hyperlinks>
  <pageMargins left="0.25" right="0.25" top="0.75" bottom="0.75" header="0.3" footer="0.3"/>
  <pageSetup scale="76" orientation="landscape" verticalDpi="0" r:id="rId1"/>
  <headerFooter alignWithMargins="0">
    <oddFooter>&amp;C&amp;F
&amp;P  of  &amp;N</oddFooter>
    <firstFooter>&amp;C&amp;P of &amp;N</first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2:J52"/>
  <sheetViews>
    <sheetView showGridLines="0" showRowColHeaders="0" tabSelected="1" zoomScale="90" zoomScaleNormal="90" workbookViewId="0">
      <selection activeCell="A73" sqref="A73"/>
    </sheetView>
  </sheetViews>
  <sheetFormatPr defaultRowHeight="12.75" x14ac:dyDescent="0.2"/>
  <cols>
    <col min="1" max="1" width="27.7109375" style="7" customWidth="1"/>
    <col min="2" max="9" width="11.5703125" style="7" customWidth="1"/>
    <col min="10" max="10" width="12.7109375" style="7" customWidth="1"/>
    <col min="11" max="16384" width="9.140625" style="7"/>
  </cols>
  <sheetData>
    <row r="2" spans="1:10" ht="18" x14ac:dyDescent="0.25">
      <c r="A2" s="40" t="s">
        <v>1</v>
      </c>
      <c r="B2" s="36"/>
      <c r="C2" s="36"/>
      <c r="D2" s="39"/>
      <c r="E2" s="76" t="s">
        <v>90</v>
      </c>
      <c r="G2" s="41"/>
      <c r="I2" s="77" t="s">
        <v>91</v>
      </c>
    </row>
    <row r="3" spans="1:10" x14ac:dyDescent="0.2">
      <c r="E3" s="88" t="s">
        <v>64</v>
      </c>
      <c r="I3" s="7" t="s">
        <v>92</v>
      </c>
    </row>
    <row r="4" spans="1:10" ht="15.75" x14ac:dyDescent="0.25">
      <c r="B4" s="35"/>
      <c r="C4" s="35"/>
      <c r="G4" s="34"/>
      <c r="H4" s="33"/>
      <c r="I4" s="33"/>
    </row>
    <row r="5" spans="1:10" ht="15.75" thickBot="1" x14ac:dyDescent="0.25">
      <c r="A5" s="56" t="s">
        <v>94</v>
      </c>
      <c r="B5" s="64">
        <v>2016</v>
      </c>
      <c r="C5" s="64">
        <v>2017</v>
      </c>
      <c r="D5" s="64">
        <v>2018</v>
      </c>
      <c r="E5" s="64">
        <v>2019</v>
      </c>
      <c r="F5" s="64">
        <v>2020</v>
      </c>
      <c r="G5" s="64">
        <v>2021</v>
      </c>
      <c r="H5" s="64">
        <v>2022</v>
      </c>
      <c r="I5" s="64">
        <v>2023</v>
      </c>
      <c r="J5" s="53" t="s">
        <v>21</v>
      </c>
    </row>
    <row r="6" spans="1:10" ht="13.5" thickTop="1" x14ac:dyDescent="0.2">
      <c r="A6" s="50" t="s">
        <v>65</v>
      </c>
      <c r="B6" s="54">
        <f>'2016 Pace (4)'!N6</f>
        <v>266807</v>
      </c>
      <c r="C6" s="54">
        <f>'2017 Pace (5)'!N6</f>
        <v>156038</v>
      </c>
      <c r="D6" s="54">
        <f>'2018 Pace (6)'!N6</f>
        <v>151874</v>
      </c>
      <c r="E6" s="54">
        <f>'2019 Pace (7)'!N6</f>
        <v>92234</v>
      </c>
      <c r="F6" s="54">
        <f>'2020 Pace (8)'!N6</f>
        <v>64146</v>
      </c>
      <c r="G6" s="54">
        <f>'2021 Pace (9)'!N6</f>
        <v>44312</v>
      </c>
      <c r="H6" s="54">
        <f>'2022 Pace (10)'!N6</f>
        <v>32014</v>
      </c>
      <c r="I6" s="54">
        <f>'2023 Pace (11)'!N6</f>
        <v>22743</v>
      </c>
      <c r="J6" s="55">
        <f>SUM(B6:I6)</f>
        <v>830168</v>
      </c>
    </row>
    <row r="7" spans="1:10" x14ac:dyDescent="0.2">
      <c r="A7" s="93" t="s">
        <v>3</v>
      </c>
      <c r="B7" s="114">
        <f>'2016 Pace (4)'!N7</f>
        <v>256490</v>
      </c>
      <c r="C7" s="114">
        <f>'2017 Pace (5)'!N7</f>
        <v>112766</v>
      </c>
      <c r="D7" s="114">
        <f>'2018 Pace (6)'!N7</f>
        <v>115189</v>
      </c>
      <c r="E7" s="114">
        <f>'2019 Pace (7)'!N7</f>
        <v>65420</v>
      </c>
      <c r="F7" s="114">
        <f>'2020 Pace (8)'!N7</f>
        <v>37701</v>
      </c>
      <c r="G7" s="114">
        <f>'2021 Pace (9)'!N7</f>
        <v>23925</v>
      </c>
      <c r="H7" s="114">
        <f>'2022 Pace (10)'!N7</f>
        <v>27014</v>
      </c>
      <c r="I7" s="114">
        <f>'2023 Pace (11)'!N7</f>
        <v>0</v>
      </c>
      <c r="J7" s="115">
        <f>SUM(B7:I7)</f>
        <v>638505</v>
      </c>
    </row>
    <row r="8" spans="1:10" x14ac:dyDescent="0.2">
      <c r="A8" s="92" t="s">
        <v>67</v>
      </c>
      <c r="B8" s="99">
        <f>'2016 Pace (4)'!N8</f>
        <v>10317</v>
      </c>
      <c r="C8" s="99">
        <f>'2017 Pace (5)'!N8</f>
        <v>43272</v>
      </c>
      <c r="D8" s="99">
        <f>'2018 Pace (6)'!N8</f>
        <v>36685</v>
      </c>
      <c r="E8" s="99">
        <f>'2019 Pace (7)'!N8</f>
        <v>26814</v>
      </c>
      <c r="F8" s="99">
        <f>'2020 Pace (8)'!N8</f>
        <v>26445</v>
      </c>
      <c r="G8" s="99">
        <f>'2021 Pace (9)'!N8</f>
        <v>20387</v>
      </c>
      <c r="H8" s="99">
        <f>'2022 Pace (10)'!N8</f>
        <v>5000</v>
      </c>
      <c r="I8" s="99">
        <f>'2023 Pace (11)'!N8</f>
        <v>22743</v>
      </c>
      <c r="J8" s="98">
        <f>SUM(B8:I8)</f>
        <v>191663</v>
      </c>
    </row>
    <row r="9" spans="1:10" x14ac:dyDescent="0.2">
      <c r="A9" s="107" t="s">
        <v>4</v>
      </c>
      <c r="B9" s="114">
        <f>'2016 Pace (4)'!N9</f>
        <v>282935</v>
      </c>
      <c r="C9" s="114">
        <f>'2017 Pace (5)'!N9</f>
        <v>220437</v>
      </c>
      <c r="D9" s="114">
        <f>'2018 Pace (6)'!N9</f>
        <v>164160</v>
      </c>
      <c r="E9" s="114">
        <f>'2019 Pace (7)'!N9</f>
        <v>101812</v>
      </c>
      <c r="F9" s="114">
        <f>'2020 Pace (8)'!N9</f>
        <v>68835</v>
      </c>
      <c r="G9" s="114">
        <f>'2021 Pace (9)'!N9</f>
        <v>46873</v>
      </c>
      <c r="H9" s="114">
        <f>'2022 Pace (10)'!N9</f>
        <v>32050</v>
      </c>
      <c r="I9" s="114">
        <f>'2023 Pace (11)'!N9</f>
        <v>17108</v>
      </c>
      <c r="J9" s="115">
        <f>SUM(B9:I9)</f>
        <v>934210</v>
      </c>
    </row>
    <row r="10" spans="1:10" x14ac:dyDescent="0.2">
      <c r="A10" s="46" t="s">
        <v>76</v>
      </c>
      <c r="B10" s="99">
        <f>'8 Year Pace (3)'!B10</f>
        <v>-16128</v>
      </c>
      <c r="C10" s="99">
        <f>'8 Year Pace (3)'!C10</f>
        <v>-64399</v>
      </c>
      <c r="D10" s="99">
        <f>'8 Year Pace (3)'!D10</f>
        <v>-12286</v>
      </c>
      <c r="E10" s="99">
        <f>'8 Year Pace (3)'!E10</f>
        <v>-9578</v>
      </c>
      <c r="F10" s="99">
        <f>'8 Year Pace (3)'!F10</f>
        <v>-4689</v>
      </c>
      <c r="G10" s="99">
        <f>'8 Year Pace (3)'!G10</f>
        <v>-2561</v>
      </c>
      <c r="H10" s="99">
        <f>'8 Year Pace (3)'!H10</f>
        <v>-36</v>
      </c>
      <c r="I10" s="99">
        <f>'8 Year Pace (3)'!I10</f>
        <v>5635</v>
      </c>
      <c r="J10" s="98">
        <f>SUM(J6,-J9)</f>
        <v>-104042</v>
      </c>
    </row>
    <row r="11" spans="1:10" x14ac:dyDescent="0.2">
      <c r="A11" s="107" t="s">
        <v>55</v>
      </c>
      <c r="B11" s="89">
        <f>'2016 Pace (4)'!N11</f>
        <v>303000</v>
      </c>
      <c r="C11" s="89">
        <f>'2017 Pace (5)'!N11</f>
        <v>303000</v>
      </c>
      <c r="D11" s="89">
        <f>'2018 Pace (6)'!N11</f>
        <v>303000</v>
      </c>
      <c r="E11" s="89">
        <f>'2019 Pace (7)'!N11</f>
        <v>303000</v>
      </c>
      <c r="F11" s="89">
        <f>'2020 Pace (8)'!N11</f>
        <v>303000</v>
      </c>
      <c r="G11" s="89">
        <f>'2021 Pace (9)'!N11</f>
        <v>303000</v>
      </c>
      <c r="H11" s="89">
        <f>'2022 Pace (10)'!N11</f>
        <v>303000</v>
      </c>
      <c r="I11" s="89">
        <f>'2023 Pace (11)'!N11</f>
        <v>303000</v>
      </c>
      <c r="J11" s="103">
        <f>SUM(B11:I11)</f>
        <v>2424000</v>
      </c>
    </row>
    <row r="12" spans="1:10" x14ac:dyDescent="0.2">
      <c r="A12" s="46" t="s">
        <v>5</v>
      </c>
      <c r="B12" s="86">
        <f>'2016 Pace (4)'!N12</f>
        <v>0.94299750826161488</v>
      </c>
      <c r="C12" s="86">
        <f>'2017 Pace (5)'!N12</f>
        <v>0.70785757381927716</v>
      </c>
      <c r="D12" s="86">
        <f>'2018 Pace (6)'!N12</f>
        <v>0.92515838206627676</v>
      </c>
      <c r="E12" s="86">
        <f>'2019 Pace (7)'!N12</f>
        <v>0.90592464542490081</v>
      </c>
      <c r="F12" s="86">
        <f>'2020 Pace (8)'!N12</f>
        <v>0.93188058400522988</v>
      </c>
      <c r="G12" s="86">
        <f>'2021 Pace (9)'!N12</f>
        <v>0.94536300215475866</v>
      </c>
      <c r="H12" s="86">
        <f>'2022 Pace (10)'!N12</f>
        <v>0.99887675507020279</v>
      </c>
      <c r="I12" s="86">
        <f>'2023 Pace (11)'!N12</f>
        <v>1.3293780687397709</v>
      </c>
      <c r="J12" s="87">
        <f>J6/J9</f>
        <v>0.88863103584847092</v>
      </c>
    </row>
    <row r="13" spans="1:10" x14ac:dyDescent="0.2">
      <c r="A13" s="107" t="s">
        <v>6</v>
      </c>
      <c r="B13" s="112">
        <f>'2016 Pace (4)'!N13</f>
        <v>883510</v>
      </c>
      <c r="C13" s="112">
        <f>'2017 Pace (5)'!N13</f>
        <v>691472</v>
      </c>
      <c r="D13" s="112">
        <f>'2018 Pace (6)'!N13</f>
        <v>469815</v>
      </c>
      <c r="E13" s="112">
        <f>'2019 Pace (7)'!N13</f>
        <v>287643</v>
      </c>
      <c r="F13" s="112">
        <f>'2020 Pace (8)'!N13</f>
        <v>466890</v>
      </c>
      <c r="G13" s="112">
        <f>'2021 Pace (9)'!N13</f>
        <v>153977</v>
      </c>
      <c r="H13" s="112">
        <f>'2022 Pace (10)'!N13</f>
        <v>81206</v>
      </c>
      <c r="I13" s="112">
        <f>'2023 Pace (11)'!N13</f>
        <v>37923</v>
      </c>
      <c r="J13" s="113">
        <f>SUM(B13:I13)</f>
        <v>3072436</v>
      </c>
    </row>
    <row r="14" spans="1:10" x14ac:dyDescent="0.2">
      <c r="A14" s="46" t="s">
        <v>7</v>
      </c>
      <c r="B14" s="58">
        <f>'2016 Pace (4)'!N14</f>
        <v>616703</v>
      </c>
      <c r="C14" s="58">
        <f>'2017 Pace (5)'!N14</f>
        <v>535434</v>
      </c>
      <c r="D14" s="58">
        <f>'2018 Pace (6)'!N14</f>
        <v>317941</v>
      </c>
      <c r="E14" s="58">
        <f>'2019 Pace (7)'!N14</f>
        <v>195409</v>
      </c>
      <c r="F14" s="58">
        <f>'2020 Pace (8)'!N14</f>
        <v>402744</v>
      </c>
      <c r="G14" s="58">
        <f>'2021 Pace (9)'!N14</f>
        <v>109665</v>
      </c>
      <c r="H14" s="58">
        <f>'2022 Pace (10)'!N14</f>
        <v>49192</v>
      </c>
      <c r="I14" s="58">
        <f>'2023 Pace (11)'!N14</f>
        <v>15180</v>
      </c>
      <c r="J14" s="57">
        <f>SUM(B14:I14)</f>
        <v>2242268</v>
      </c>
    </row>
    <row r="15" spans="1:10" x14ac:dyDescent="0.2">
      <c r="A15" s="107" t="s">
        <v>8</v>
      </c>
      <c r="B15" s="110">
        <f>'2016 Pace (4)'!N15</f>
        <v>0.30198526332469355</v>
      </c>
      <c r="C15" s="110">
        <f>'2017 Pace (5)'!N15</f>
        <v>0.22566061966355833</v>
      </c>
      <c r="D15" s="110">
        <f>'2018 Pace (6)'!N15</f>
        <v>0.32326341219416155</v>
      </c>
      <c r="E15" s="110">
        <f>'2019 Pace (7)'!N15</f>
        <v>0.32065442232211455</v>
      </c>
      <c r="F15" s="110">
        <f>'2020 Pace (8)'!N15</f>
        <v>0.13738996337467069</v>
      </c>
      <c r="G15" s="110">
        <f>'2021 Pace (9)'!N15</f>
        <v>0.28778324035407887</v>
      </c>
      <c r="H15" s="110">
        <f>'2022 Pace (10)'!N15</f>
        <v>0.39423195330394306</v>
      </c>
      <c r="I15" s="110">
        <f>'2023 Pace (11)'!N15</f>
        <v>0.59971521240408199</v>
      </c>
      <c r="J15" s="111">
        <f>J6/J13</f>
        <v>0.27019863066309602</v>
      </c>
    </row>
    <row r="16" spans="1:10" ht="13.5" thickBot="1" x14ac:dyDescent="0.25">
      <c r="A16" s="109" t="s">
        <v>9</v>
      </c>
      <c r="B16" s="116">
        <f>'2016 Pace (4)'!N16</f>
        <v>37264</v>
      </c>
      <c r="C16" s="116">
        <f>'2017 Pace (5)'!N16</f>
        <v>100229</v>
      </c>
      <c r="D16" s="116">
        <f>'2018 Pace (6)'!N16</f>
        <v>79094</v>
      </c>
      <c r="E16" s="116">
        <f>'2019 Pace (7)'!N16</f>
        <v>85439</v>
      </c>
      <c r="F16" s="116">
        <f>'2020 Pace (8)'!N16</f>
        <v>67485</v>
      </c>
      <c r="G16" s="116">
        <f>'2021 Pace (9)'!N16</f>
        <v>61872</v>
      </c>
      <c r="H16" s="116">
        <f>'2022 Pace (10)'!N16</f>
        <v>73729</v>
      </c>
      <c r="I16" s="116">
        <f>'2023 Pace (11)'!N16</f>
        <v>1750</v>
      </c>
      <c r="J16" s="117">
        <f>SUM(B16:I16)</f>
        <v>506862</v>
      </c>
    </row>
    <row r="17" spans="1:10" ht="13.5" thickTop="1" x14ac:dyDescent="0.2"/>
    <row r="18" spans="1:10" ht="15.75" thickBot="1" x14ac:dyDescent="0.25">
      <c r="A18" s="56" t="s">
        <v>77</v>
      </c>
      <c r="B18" s="30"/>
      <c r="C18" s="30"/>
      <c r="D18" s="30"/>
      <c r="E18" s="30"/>
      <c r="F18" s="44"/>
      <c r="G18" s="44"/>
    </row>
    <row r="19" spans="1:10" ht="13.5" thickTop="1" x14ac:dyDescent="0.2">
      <c r="A19" s="50" t="s">
        <v>66</v>
      </c>
      <c r="B19" s="54">
        <f>'2016 Pace (4)'!N19</f>
        <v>214</v>
      </c>
      <c r="C19" s="54">
        <f>'2017 Pace (5)'!N19</f>
        <v>80</v>
      </c>
      <c r="D19" s="54">
        <f>'2018 Pace (6)'!N19</f>
        <v>39</v>
      </c>
      <c r="E19" s="54">
        <f>'2019 Pace (7)'!N19</f>
        <v>15</v>
      </c>
      <c r="F19" s="54">
        <f>'2020 Pace (8)'!N19</f>
        <v>7</v>
      </c>
      <c r="G19" s="54">
        <f>'2021 Pace (9)'!N19</f>
        <v>4</v>
      </c>
      <c r="H19" s="54">
        <f>'2022 Pace (10)'!N19</f>
        <v>5</v>
      </c>
      <c r="I19" s="54">
        <f>'2023 Pace (11)'!N19</f>
        <v>2</v>
      </c>
      <c r="J19" s="55">
        <f>SUM(B19:I19)</f>
        <v>366</v>
      </c>
    </row>
    <row r="20" spans="1:10" x14ac:dyDescent="0.2">
      <c r="A20" s="93" t="s">
        <v>56</v>
      </c>
      <c r="B20" s="114">
        <f>'2016 Pace (4)'!N20</f>
        <v>180</v>
      </c>
      <c r="C20" s="114">
        <f>'2017 Pace (5)'!N20</f>
        <v>56</v>
      </c>
      <c r="D20" s="114">
        <f>'2018 Pace (6)'!N20</f>
        <v>28</v>
      </c>
      <c r="E20" s="114">
        <f>'2019 Pace (7)'!N20</f>
        <v>9</v>
      </c>
      <c r="F20" s="114">
        <f>'2020 Pace (8)'!N20</f>
        <v>4</v>
      </c>
      <c r="G20" s="114">
        <f>'2021 Pace (9)'!N20</f>
        <v>2</v>
      </c>
      <c r="H20" s="114">
        <f>'2022 Pace (10)'!N20</f>
        <v>4</v>
      </c>
      <c r="I20" s="114">
        <f>'2023 Pace (11)'!N20</f>
        <v>0</v>
      </c>
      <c r="J20" s="115">
        <f>SUM(B20:I20)</f>
        <v>283</v>
      </c>
    </row>
    <row r="21" spans="1:10" x14ac:dyDescent="0.2">
      <c r="A21" s="92" t="s">
        <v>69</v>
      </c>
      <c r="B21" s="99">
        <f>'2016 Pace (4)'!N21</f>
        <v>34</v>
      </c>
      <c r="C21" s="99">
        <f>'2017 Pace (5)'!N21</f>
        <v>24</v>
      </c>
      <c r="D21" s="99">
        <f>'2018 Pace (6)'!N21</f>
        <v>11</v>
      </c>
      <c r="E21" s="99">
        <f>'2019 Pace (7)'!N21</f>
        <v>6</v>
      </c>
      <c r="F21" s="99">
        <f>'2020 Pace (8)'!N21</f>
        <v>3</v>
      </c>
      <c r="G21" s="99">
        <f>'2021 Pace (9)'!N21</f>
        <v>2</v>
      </c>
      <c r="H21" s="99">
        <f>'2022 Pace (10)'!N21</f>
        <v>1</v>
      </c>
      <c r="I21" s="99">
        <f>'2023 Pace (11)'!N21</f>
        <v>2</v>
      </c>
      <c r="J21" s="98">
        <f>SUM(B21:I21)</f>
        <v>83</v>
      </c>
    </row>
    <row r="22" spans="1:10" x14ac:dyDescent="0.2">
      <c r="A22" s="107" t="s">
        <v>4</v>
      </c>
      <c r="B22" s="114">
        <f>'2016 Pace (4)'!N22</f>
        <v>159</v>
      </c>
      <c r="C22" s="114">
        <f>'2017 Pace (5)'!N22</f>
        <v>71</v>
      </c>
      <c r="D22" s="114">
        <f>'2018 Pace (6)'!N22</f>
        <v>34</v>
      </c>
      <c r="E22" s="114">
        <f>'2019 Pace (7)'!N22</f>
        <v>16</v>
      </c>
      <c r="F22" s="114">
        <f>'2020 Pace (8)'!N22</f>
        <v>7</v>
      </c>
      <c r="G22" s="114">
        <f>'2021 Pace (9)'!N22</f>
        <v>4</v>
      </c>
      <c r="H22" s="114">
        <f>'2022 Pace (10)'!N22</f>
        <v>0</v>
      </c>
      <c r="I22" s="114">
        <f>'2023 Pace (11)'!N22</f>
        <v>0</v>
      </c>
      <c r="J22" s="115">
        <f>SUM(B22:I22)</f>
        <v>291</v>
      </c>
    </row>
    <row r="23" spans="1:10" x14ac:dyDescent="0.2">
      <c r="A23" s="46" t="s">
        <v>76</v>
      </c>
      <c r="B23" s="99">
        <f>'8 Year Pace (3)'!B23</f>
        <v>55</v>
      </c>
      <c r="C23" s="99">
        <f>'8 Year Pace (3)'!C23</f>
        <v>9</v>
      </c>
      <c r="D23" s="99">
        <f>'8 Year Pace (3)'!D23</f>
        <v>-5</v>
      </c>
      <c r="E23" s="99">
        <f>'8 Year Pace (3)'!E23</f>
        <v>-1</v>
      </c>
      <c r="F23" s="99">
        <f>'8 Year Pace (3)'!F23</f>
        <v>0</v>
      </c>
      <c r="G23" s="99">
        <f>'8 Year Pace (3)'!G23</f>
        <v>0</v>
      </c>
      <c r="H23" s="99">
        <f>'8 Year Pace (3)'!H23</f>
        <v>5</v>
      </c>
      <c r="I23" s="99">
        <f>'8 Year Pace (3)'!I23</f>
        <v>2</v>
      </c>
      <c r="J23" s="98">
        <f>SUM(J19,-J22)</f>
        <v>75</v>
      </c>
    </row>
    <row r="24" spans="1:10" x14ac:dyDescent="0.2">
      <c r="A24" s="107" t="s">
        <v>55</v>
      </c>
      <c r="B24" s="89">
        <f>'2016 Pace (4)'!N24</f>
        <v>228</v>
      </c>
      <c r="C24" s="89">
        <f>'2017 Pace (5)'!N24</f>
        <v>228</v>
      </c>
      <c r="D24" s="89">
        <f>'2018 Pace (6)'!N24</f>
        <v>228</v>
      </c>
      <c r="E24" s="89">
        <f>'2019 Pace (7)'!N24</f>
        <v>228</v>
      </c>
      <c r="F24" s="89">
        <f>'2020 Pace (8)'!N24</f>
        <v>228</v>
      </c>
      <c r="G24" s="89">
        <f>'2021 Pace (9)'!N24</f>
        <v>228</v>
      </c>
      <c r="H24" s="89">
        <f>'2022 Pace (10)'!N24</f>
        <v>228</v>
      </c>
      <c r="I24" s="89">
        <f>'2023 Pace (11)'!N24</f>
        <v>228</v>
      </c>
      <c r="J24" s="103">
        <f>SUM(B24:I24)</f>
        <v>1824</v>
      </c>
    </row>
    <row r="25" spans="1:10" x14ac:dyDescent="0.2">
      <c r="A25" s="46" t="s">
        <v>5</v>
      </c>
      <c r="B25" s="86">
        <f>'2016 Pace (4)'!N25</f>
        <v>1.3459119496855345</v>
      </c>
      <c r="C25" s="86">
        <f>'2017 Pace (5)'!N25</f>
        <v>1.1267605633802817</v>
      </c>
      <c r="D25" s="86">
        <f>'2018 Pace (6)'!N25</f>
        <v>1.1470588235294117</v>
      </c>
      <c r="E25" s="86">
        <f>'2019 Pace (7)'!N25</f>
        <v>0.9375</v>
      </c>
      <c r="F25" s="86">
        <f>'2020 Pace (8)'!N25</f>
        <v>1</v>
      </c>
      <c r="G25" s="86">
        <f>'2021 Pace (9)'!N25</f>
        <v>1</v>
      </c>
      <c r="H25" s="86">
        <f>'2022 Pace (10)'!N25</f>
        <v>5</v>
      </c>
      <c r="I25" s="86">
        <f>'2023 Pace (11)'!N25</f>
        <v>2</v>
      </c>
      <c r="J25" s="87">
        <f>IF(J22=0,J19/1,J19/J22)</f>
        <v>1.2577319587628866</v>
      </c>
    </row>
    <row r="26" spans="1:10" x14ac:dyDescent="0.2">
      <c r="A26" s="107" t="s">
        <v>57</v>
      </c>
      <c r="B26" s="112">
        <f>'2016 Pace (4)'!N26</f>
        <v>463</v>
      </c>
      <c r="C26" s="112">
        <f>'2017 Pace (5)'!N26</f>
        <v>217</v>
      </c>
      <c r="D26" s="112">
        <f>'2018 Pace (6)'!N26</f>
        <v>94</v>
      </c>
      <c r="E26" s="112">
        <f>'2019 Pace (7)'!N26</f>
        <v>42</v>
      </c>
      <c r="F26" s="112">
        <f>'2020 Pace (8)'!N26</f>
        <v>36</v>
      </c>
      <c r="G26" s="112">
        <f>'2021 Pace (9)'!N26</f>
        <v>14</v>
      </c>
      <c r="H26" s="112">
        <f>'2022 Pace (10)'!N26</f>
        <v>11</v>
      </c>
      <c r="I26" s="112">
        <f>'2023 Pace (11)'!N26</f>
        <v>3</v>
      </c>
      <c r="J26" s="113">
        <f>SUM(B26:I26)</f>
        <v>880</v>
      </c>
    </row>
    <row r="27" spans="1:10" x14ac:dyDescent="0.2">
      <c r="A27" s="46" t="s">
        <v>58</v>
      </c>
      <c r="B27" s="58">
        <f>'2016 Pace (4)'!N27</f>
        <v>249</v>
      </c>
      <c r="C27" s="58">
        <f>'2017 Pace (5)'!N27</f>
        <v>137</v>
      </c>
      <c r="D27" s="58">
        <f>'2018 Pace (6)'!N27</f>
        <v>55</v>
      </c>
      <c r="E27" s="58">
        <f>'2019 Pace (7)'!N27</f>
        <v>27</v>
      </c>
      <c r="F27" s="58">
        <f>'2020 Pace (8)'!N27</f>
        <v>29</v>
      </c>
      <c r="G27" s="58">
        <f>'2021 Pace (9)'!N27</f>
        <v>10</v>
      </c>
      <c r="H27" s="58">
        <f>'2022 Pace (10)'!N27</f>
        <v>6</v>
      </c>
      <c r="I27" s="58">
        <f>'2023 Pace (11)'!N27</f>
        <v>1</v>
      </c>
      <c r="J27" s="57">
        <f>SUM(B27:I27)</f>
        <v>514</v>
      </c>
    </row>
    <row r="28" spans="1:10" x14ac:dyDescent="0.2">
      <c r="A28" s="107" t="s">
        <v>8</v>
      </c>
      <c r="B28" s="110">
        <f>'2016 Pace (4)'!N28</f>
        <v>0.46220302375809935</v>
      </c>
      <c r="C28" s="110">
        <f>'2017 Pace (5)'!N28</f>
        <v>0.3686635944700461</v>
      </c>
      <c r="D28" s="110">
        <f>'2018 Pace (6)'!N28</f>
        <v>0.41489361702127658</v>
      </c>
      <c r="E28" s="110">
        <f>'2019 Pace (7)'!N28</f>
        <v>0.35714285714285715</v>
      </c>
      <c r="F28" s="110">
        <f>'2020 Pace (8)'!N28</f>
        <v>0.19444444444444445</v>
      </c>
      <c r="G28" s="110">
        <f>'2021 Pace (9)'!N28</f>
        <v>0.2857142857142857</v>
      </c>
      <c r="H28" s="110">
        <f>'2022 Pace (10)'!N28</f>
        <v>0.45454545454545453</v>
      </c>
      <c r="I28" s="110">
        <f>'2023 Pace (11)'!N28</f>
        <v>0.66666666666666663</v>
      </c>
      <c r="J28" s="111">
        <f>J19/J26</f>
        <v>0.41590909090909089</v>
      </c>
    </row>
    <row r="29" spans="1:10" ht="13.5" thickBot="1" x14ac:dyDescent="0.25">
      <c r="A29" s="109" t="s">
        <v>59</v>
      </c>
      <c r="B29" s="116">
        <f>'2016 Pace (4)'!N29</f>
        <v>70</v>
      </c>
      <c r="C29" s="116">
        <f>'2017 Pace (5)'!N29</f>
        <v>62</v>
      </c>
      <c r="D29" s="116">
        <f>'2018 Pace (6)'!N29</f>
        <v>31</v>
      </c>
      <c r="E29" s="116">
        <f>'2019 Pace (7)'!N29</f>
        <v>32</v>
      </c>
      <c r="F29" s="116">
        <f>'2020 Pace (8)'!N29</f>
        <v>15</v>
      </c>
      <c r="G29" s="116">
        <f>'2021 Pace (9)'!N29</f>
        <v>6</v>
      </c>
      <c r="H29" s="116">
        <f>'2022 Pace (10)'!N29</f>
        <v>7</v>
      </c>
      <c r="I29" s="116">
        <f>'2023 Pace (11)'!N29</f>
        <v>1</v>
      </c>
      <c r="J29" s="117">
        <f>SUM(B29:I29)</f>
        <v>224</v>
      </c>
    </row>
    <row r="30" spans="1:10" ht="13.5" thickTop="1" x14ac:dyDescent="0.2"/>
    <row r="52" spans="10:10" x14ac:dyDescent="0.2">
      <c r="J52" s="5" t="s">
        <v>25</v>
      </c>
    </row>
  </sheetData>
  <sheetProtection password="CC2E" sheet="1" objects="1" scenarios="1"/>
  <hyperlinks>
    <hyperlink ref="J52" location="'Table of Contents (2)'!A1" display="Table of Contents"/>
  </hyperlinks>
  <pageMargins left="0.25" right="0.25" top="0.75" bottom="0.75" header="0.3" footer="0.3"/>
  <pageSetup scale="75" orientation="landscape" verticalDpi="0" r:id="rId1"/>
  <headerFooter alignWithMargins="0">
    <oddFooter>&amp;C&amp;F
&amp;P  of  &amp;N</oddFooter>
    <firstFooter>&amp;C&amp;P of &amp;N</first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2:J52"/>
  <sheetViews>
    <sheetView showGridLines="0" showRowColHeaders="0" tabSelected="1" zoomScale="90" zoomScaleNormal="90" workbookViewId="0">
      <selection activeCell="A73" sqref="A73"/>
    </sheetView>
  </sheetViews>
  <sheetFormatPr defaultRowHeight="12.75" x14ac:dyDescent="0.2"/>
  <cols>
    <col min="1" max="1" width="27.7109375" style="7" customWidth="1"/>
    <col min="2" max="9" width="11.5703125" style="7" customWidth="1"/>
    <col min="10" max="10" width="12.7109375" style="7" customWidth="1"/>
    <col min="11" max="16384" width="9.140625" style="7"/>
  </cols>
  <sheetData>
    <row r="2" spans="1:10" ht="18" x14ac:dyDescent="0.25">
      <c r="A2" s="40" t="s">
        <v>1</v>
      </c>
      <c r="B2" s="36"/>
      <c r="C2" s="36"/>
      <c r="D2" s="39"/>
      <c r="E2" s="76" t="s">
        <v>90</v>
      </c>
      <c r="G2" s="41"/>
      <c r="I2" s="77" t="s">
        <v>91</v>
      </c>
    </row>
    <row r="3" spans="1:10" x14ac:dyDescent="0.2">
      <c r="E3" s="75" t="s">
        <v>63</v>
      </c>
      <c r="I3" s="7" t="s">
        <v>92</v>
      </c>
    </row>
    <row r="4" spans="1:10" ht="15.75" x14ac:dyDescent="0.25">
      <c r="B4" s="35"/>
      <c r="C4" s="35"/>
      <c r="G4" s="34"/>
      <c r="H4" s="33"/>
      <c r="I4" s="33"/>
    </row>
    <row r="5" spans="1:10" ht="15.75" thickBot="1" x14ac:dyDescent="0.25">
      <c r="A5" s="56" t="s">
        <v>111</v>
      </c>
      <c r="B5" s="64">
        <v>2016</v>
      </c>
      <c r="C5" s="64">
        <v>2017</v>
      </c>
      <c r="D5" s="64">
        <v>2018</v>
      </c>
      <c r="E5" s="64">
        <v>2019</v>
      </c>
      <c r="F5" s="64">
        <v>2020</v>
      </c>
      <c r="G5" s="64">
        <v>2021</v>
      </c>
      <c r="H5" s="64">
        <v>2022</v>
      </c>
      <c r="I5" s="64">
        <v>2023</v>
      </c>
      <c r="J5" s="53" t="s">
        <v>21</v>
      </c>
    </row>
    <row r="6" spans="1:10" ht="13.5" thickTop="1" x14ac:dyDescent="0.2">
      <c r="A6" s="50" t="s">
        <v>65</v>
      </c>
      <c r="B6" s="54">
        <v>175099</v>
      </c>
      <c r="C6" s="54">
        <v>109409</v>
      </c>
      <c r="D6" s="54">
        <v>122700</v>
      </c>
      <c r="E6" s="54">
        <v>68768</v>
      </c>
      <c r="F6" s="54">
        <v>62941</v>
      </c>
      <c r="G6" s="54">
        <v>44312</v>
      </c>
      <c r="H6" s="54">
        <v>29769</v>
      </c>
      <c r="I6" s="54">
        <v>22743</v>
      </c>
      <c r="J6" s="55">
        <f>SUM(B6:I6)</f>
        <v>635741</v>
      </c>
    </row>
    <row r="7" spans="1:10" x14ac:dyDescent="0.2">
      <c r="A7" s="93" t="s">
        <v>3</v>
      </c>
      <c r="B7" s="96">
        <v>172859</v>
      </c>
      <c r="C7" s="96">
        <v>73455</v>
      </c>
      <c r="D7" s="96">
        <v>96840</v>
      </c>
      <c r="E7" s="96">
        <v>59928</v>
      </c>
      <c r="F7" s="96">
        <v>36496</v>
      </c>
      <c r="G7" s="96">
        <v>23925</v>
      </c>
      <c r="H7" s="96">
        <v>24769</v>
      </c>
      <c r="I7" s="96">
        <v>0</v>
      </c>
      <c r="J7" s="115">
        <f>SUM(B7:I7)</f>
        <v>488272</v>
      </c>
    </row>
    <row r="8" spans="1:10" x14ac:dyDescent="0.2">
      <c r="A8" s="92" t="s">
        <v>67</v>
      </c>
      <c r="B8" s="94">
        <v>2240</v>
      </c>
      <c r="C8" s="94">
        <v>35954</v>
      </c>
      <c r="D8" s="94">
        <v>25860</v>
      </c>
      <c r="E8" s="94">
        <v>8840</v>
      </c>
      <c r="F8" s="94">
        <v>26445</v>
      </c>
      <c r="G8" s="94">
        <v>20387</v>
      </c>
      <c r="H8" s="94">
        <v>5000</v>
      </c>
      <c r="I8" s="94">
        <v>22743</v>
      </c>
      <c r="J8" s="98">
        <f>SUM(B8:I8)</f>
        <v>147469</v>
      </c>
    </row>
    <row r="9" spans="1:10" x14ac:dyDescent="0.2">
      <c r="A9" s="107" t="s">
        <v>4</v>
      </c>
      <c r="B9" s="114">
        <v>146546</v>
      </c>
      <c r="C9" s="114">
        <v>128824</v>
      </c>
      <c r="D9" s="114">
        <v>103982</v>
      </c>
      <c r="E9" s="114">
        <v>65685</v>
      </c>
      <c r="F9" s="114">
        <v>45180</v>
      </c>
      <c r="G9" s="114">
        <v>29991</v>
      </c>
      <c r="H9" s="114">
        <v>18913</v>
      </c>
      <c r="I9" s="114">
        <v>7621</v>
      </c>
      <c r="J9" s="115">
        <f>SUM(B9:I9)</f>
        <v>546742</v>
      </c>
    </row>
    <row r="10" spans="1:10" x14ac:dyDescent="0.2">
      <c r="A10" s="46" t="s">
        <v>76</v>
      </c>
      <c r="B10" s="99">
        <v>28553</v>
      </c>
      <c r="C10" s="99">
        <v>-19415</v>
      </c>
      <c r="D10" s="99">
        <v>18718</v>
      </c>
      <c r="E10" s="99">
        <v>3083</v>
      </c>
      <c r="F10" s="99">
        <v>17761</v>
      </c>
      <c r="G10" s="99">
        <v>14321</v>
      </c>
      <c r="H10" s="99">
        <v>10856</v>
      </c>
      <c r="I10" s="99">
        <v>15122</v>
      </c>
      <c r="J10" s="98">
        <f>SUM(J6,-J9)</f>
        <v>88999</v>
      </c>
    </row>
    <row r="11" spans="1:10" x14ac:dyDescent="0.2">
      <c r="A11" s="107" t="s">
        <v>55</v>
      </c>
      <c r="B11" s="89">
        <v>149777</v>
      </c>
      <c r="C11" s="89">
        <v>149777</v>
      </c>
      <c r="D11" s="89">
        <v>149777</v>
      </c>
      <c r="E11" s="89">
        <v>149777</v>
      </c>
      <c r="F11" s="89">
        <v>149777</v>
      </c>
      <c r="G11" s="89">
        <v>149777</v>
      </c>
      <c r="H11" s="89">
        <v>149777</v>
      </c>
      <c r="I11" s="89">
        <v>149777</v>
      </c>
      <c r="J11" s="103">
        <f>SUM(B11:I11)</f>
        <v>1198216</v>
      </c>
    </row>
    <row r="12" spans="1:10" x14ac:dyDescent="0.2">
      <c r="A12" s="46" t="s">
        <v>5</v>
      </c>
      <c r="B12" s="86">
        <v>1.1948398455092599</v>
      </c>
      <c r="C12" s="86">
        <v>0.84929050487486801</v>
      </c>
      <c r="D12" s="86">
        <v>1.1800119251408898</v>
      </c>
      <c r="E12" s="86">
        <v>1.0469361345817159</v>
      </c>
      <c r="F12" s="86">
        <v>1.3931164231961044</v>
      </c>
      <c r="G12" s="86">
        <v>1.4775099196425594</v>
      </c>
      <c r="H12" s="86">
        <v>1.5739967218315445</v>
      </c>
      <c r="I12" s="86">
        <v>2.984254034903556</v>
      </c>
      <c r="J12" s="87">
        <f>J6/J9</f>
        <v>1.1627806168174386</v>
      </c>
    </row>
    <row r="13" spans="1:10" x14ac:dyDescent="0.2">
      <c r="A13" s="107" t="s">
        <v>6</v>
      </c>
      <c r="B13" s="112">
        <v>636819</v>
      </c>
      <c r="C13" s="112">
        <v>572940</v>
      </c>
      <c r="D13" s="112">
        <v>397858</v>
      </c>
      <c r="E13" s="112">
        <v>254875</v>
      </c>
      <c r="F13" s="112">
        <v>464591</v>
      </c>
      <c r="G13" s="112">
        <v>153977</v>
      </c>
      <c r="H13" s="112">
        <v>76461</v>
      </c>
      <c r="I13" s="112">
        <v>37923</v>
      </c>
      <c r="J13" s="113">
        <f>SUM(B13:I13)</f>
        <v>2595444</v>
      </c>
    </row>
    <row r="14" spans="1:10" x14ac:dyDescent="0.2">
      <c r="A14" s="46" t="s">
        <v>7</v>
      </c>
      <c r="B14" s="58">
        <v>461720</v>
      </c>
      <c r="C14" s="58">
        <v>463531</v>
      </c>
      <c r="D14" s="58">
        <v>275158</v>
      </c>
      <c r="E14" s="58">
        <v>186107</v>
      </c>
      <c r="F14" s="58">
        <v>401650</v>
      </c>
      <c r="G14" s="58">
        <v>109665</v>
      </c>
      <c r="H14" s="58">
        <v>46692</v>
      </c>
      <c r="I14" s="58">
        <v>15180</v>
      </c>
      <c r="J14" s="57">
        <f>SUM(B14:I14)</f>
        <v>1959703</v>
      </c>
    </row>
    <row r="15" spans="1:10" x14ac:dyDescent="0.2">
      <c r="A15" s="107" t="s">
        <v>8</v>
      </c>
      <c r="B15" s="110">
        <v>0.27495881875383743</v>
      </c>
      <c r="C15" s="110">
        <v>0.19096065905679477</v>
      </c>
      <c r="D15" s="110">
        <v>0.30840148997883665</v>
      </c>
      <c r="E15" s="110">
        <v>0.26981069151544873</v>
      </c>
      <c r="F15" s="110">
        <v>0.13547614998999119</v>
      </c>
      <c r="G15" s="110">
        <v>0.28778324035407887</v>
      </c>
      <c r="H15" s="110">
        <v>0.38933573978891201</v>
      </c>
      <c r="I15" s="110">
        <v>0</v>
      </c>
      <c r="J15" s="111">
        <f>J6/J13</f>
        <v>0.24494498821781552</v>
      </c>
    </row>
    <row r="16" spans="1:10" ht="13.5" thickBot="1" x14ac:dyDescent="0.25">
      <c r="A16" s="109" t="s">
        <v>9</v>
      </c>
      <c r="B16" s="116">
        <v>12500</v>
      </c>
      <c r="C16" s="116">
        <v>60425</v>
      </c>
      <c r="D16" s="116">
        <v>41543</v>
      </c>
      <c r="E16" s="116">
        <v>64512</v>
      </c>
      <c r="F16" s="116">
        <v>62737</v>
      </c>
      <c r="G16" s="116">
        <v>60792</v>
      </c>
      <c r="H16" s="116">
        <v>39974</v>
      </c>
      <c r="I16" s="116">
        <v>0</v>
      </c>
      <c r="J16" s="117">
        <f>SUM(B16:I16)</f>
        <v>342483</v>
      </c>
    </row>
    <row r="17" spans="1:10" ht="13.5" thickTop="1" x14ac:dyDescent="0.2"/>
    <row r="18" spans="1:10" ht="15.75" thickBot="1" x14ac:dyDescent="0.25">
      <c r="A18" s="56" t="s">
        <v>77</v>
      </c>
      <c r="B18" s="30"/>
      <c r="C18" s="30"/>
      <c r="D18" s="30"/>
      <c r="E18" s="30"/>
      <c r="F18" s="44"/>
      <c r="G18" s="44"/>
    </row>
    <row r="19" spans="1:10" ht="13.5" thickTop="1" x14ac:dyDescent="0.2">
      <c r="A19" s="50" t="s">
        <v>66</v>
      </c>
      <c r="B19" s="54">
        <v>36</v>
      </c>
      <c r="C19" s="54">
        <v>27</v>
      </c>
      <c r="D19" s="54">
        <v>19</v>
      </c>
      <c r="E19" s="54">
        <v>9</v>
      </c>
      <c r="F19" s="54">
        <v>6</v>
      </c>
      <c r="G19" s="54">
        <v>4</v>
      </c>
      <c r="H19" s="54">
        <v>4</v>
      </c>
      <c r="I19" s="54">
        <v>2</v>
      </c>
      <c r="J19" s="55">
        <f>SUM(B19:I19)</f>
        <v>107</v>
      </c>
    </row>
    <row r="20" spans="1:10" x14ac:dyDescent="0.2">
      <c r="A20" s="93" t="s">
        <v>56</v>
      </c>
      <c r="B20" s="96">
        <v>33</v>
      </c>
      <c r="C20" s="96">
        <v>17</v>
      </c>
      <c r="D20" s="96">
        <v>14</v>
      </c>
      <c r="E20" s="96">
        <v>5</v>
      </c>
      <c r="F20" s="96">
        <v>3</v>
      </c>
      <c r="G20" s="96">
        <v>2</v>
      </c>
      <c r="H20" s="96">
        <v>3</v>
      </c>
      <c r="I20" s="96">
        <v>0</v>
      </c>
      <c r="J20" s="115">
        <f>SUM(B20:I20)</f>
        <v>77</v>
      </c>
    </row>
    <row r="21" spans="1:10" x14ac:dyDescent="0.2">
      <c r="A21" s="92" t="s">
        <v>69</v>
      </c>
      <c r="B21" s="94">
        <v>3</v>
      </c>
      <c r="C21" s="94">
        <v>10</v>
      </c>
      <c r="D21" s="94">
        <v>5</v>
      </c>
      <c r="E21" s="94">
        <v>4</v>
      </c>
      <c r="F21" s="94">
        <v>3</v>
      </c>
      <c r="G21" s="94">
        <v>2</v>
      </c>
      <c r="H21" s="94">
        <v>1</v>
      </c>
      <c r="I21" s="94">
        <v>2</v>
      </c>
      <c r="J21" s="98">
        <f>SUM(B21:I21)</f>
        <v>30</v>
      </c>
    </row>
    <row r="22" spans="1:10" x14ac:dyDescent="0.2">
      <c r="A22" s="107" t="s">
        <v>4</v>
      </c>
      <c r="B22" s="114">
        <v>25</v>
      </c>
      <c r="C22" s="114">
        <v>18</v>
      </c>
      <c r="D22" s="114">
        <v>12</v>
      </c>
      <c r="E22" s="114">
        <v>6</v>
      </c>
      <c r="F22" s="114">
        <v>4</v>
      </c>
      <c r="G22" s="114">
        <v>1</v>
      </c>
      <c r="H22" s="114">
        <v>0</v>
      </c>
      <c r="I22" s="114">
        <v>0</v>
      </c>
      <c r="J22" s="115">
        <f>SUM(B22:I22)</f>
        <v>66</v>
      </c>
    </row>
    <row r="23" spans="1:10" x14ac:dyDescent="0.2">
      <c r="A23" s="46" t="s">
        <v>76</v>
      </c>
      <c r="B23" s="99">
        <v>11</v>
      </c>
      <c r="C23" s="99">
        <v>9</v>
      </c>
      <c r="D23" s="99">
        <v>7</v>
      </c>
      <c r="E23" s="99">
        <v>3</v>
      </c>
      <c r="F23" s="99">
        <v>2</v>
      </c>
      <c r="G23" s="99">
        <v>3</v>
      </c>
      <c r="H23" s="99">
        <v>4</v>
      </c>
      <c r="I23" s="99">
        <v>2</v>
      </c>
      <c r="J23" s="98">
        <f>SUM(J19,-J22)</f>
        <v>41</v>
      </c>
    </row>
    <row r="24" spans="1:10" x14ac:dyDescent="0.2">
      <c r="A24" s="107" t="s">
        <v>55</v>
      </c>
      <c r="B24" s="89">
        <v>26</v>
      </c>
      <c r="C24" s="89">
        <v>26</v>
      </c>
      <c r="D24" s="89">
        <v>26</v>
      </c>
      <c r="E24" s="89">
        <v>26</v>
      </c>
      <c r="F24" s="89">
        <v>26</v>
      </c>
      <c r="G24" s="89">
        <v>26</v>
      </c>
      <c r="H24" s="89">
        <v>26</v>
      </c>
      <c r="I24" s="89">
        <v>26</v>
      </c>
      <c r="J24" s="103">
        <f>SUM(B24:I24)</f>
        <v>208</v>
      </c>
    </row>
    <row r="25" spans="1:10" x14ac:dyDescent="0.2">
      <c r="A25" s="46" t="s">
        <v>5</v>
      </c>
      <c r="B25" s="86">
        <v>1.44</v>
      </c>
      <c r="C25" s="86">
        <v>1.5</v>
      </c>
      <c r="D25" s="86">
        <v>1.5833333333333333</v>
      </c>
      <c r="E25" s="86">
        <v>1.5</v>
      </c>
      <c r="F25" s="86">
        <v>1.5</v>
      </c>
      <c r="G25" s="86">
        <v>4</v>
      </c>
      <c r="H25" s="86">
        <v>4</v>
      </c>
      <c r="I25" s="86">
        <v>2</v>
      </c>
      <c r="J25" s="87">
        <f>IF(J22=0,J19/1,J19/J22)</f>
        <v>1.6212121212121211</v>
      </c>
    </row>
    <row r="26" spans="1:10" x14ac:dyDescent="0.2">
      <c r="A26" s="107" t="s">
        <v>57</v>
      </c>
      <c r="B26" s="112">
        <v>112</v>
      </c>
      <c r="C26" s="112">
        <v>96</v>
      </c>
      <c r="D26" s="112">
        <v>54</v>
      </c>
      <c r="E26" s="112">
        <v>30</v>
      </c>
      <c r="F26" s="112">
        <v>34</v>
      </c>
      <c r="G26" s="112">
        <v>14</v>
      </c>
      <c r="H26" s="112">
        <v>9</v>
      </c>
      <c r="I26" s="112">
        <v>3</v>
      </c>
      <c r="J26" s="113">
        <f>SUM(B26:I26)</f>
        <v>352</v>
      </c>
    </row>
    <row r="27" spans="1:10" x14ac:dyDescent="0.2">
      <c r="A27" s="46" t="s">
        <v>58</v>
      </c>
      <c r="B27" s="58">
        <v>76</v>
      </c>
      <c r="C27" s="58">
        <v>69</v>
      </c>
      <c r="D27" s="58">
        <v>35</v>
      </c>
      <c r="E27" s="58">
        <v>21</v>
      </c>
      <c r="F27" s="58">
        <v>28</v>
      </c>
      <c r="G27" s="58">
        <v>10</v>
      </c>
      <c r="H27" s="58">
        <v>5</v>
      </c>
      <c r="I27" s="58">
        <v>1</v>
      </c>
      <c r="J27" s="57">
        <f>SUM(B27:I27)</f>
        <v>245</v>
      </c>
    </row>
    <row r="28" spans="1:10" x14ac:dyDescent="0.2">
      <c r="A28" s="107" t="s">
        <v>8</v>
      </c>
      <c r="B28" s="110">
        <v>0.32142857142857145</v>
      </c>
      <c r="C28" s="110">
        <v>0.28125</v>
      </c>
      <c r="D28" s="110">
        <v>0.35185185185185186</v>
      </c>
      <c r="E28" s="110">
        <v>0.3</v>
      </c>
      <c r="F28" s="110">
        <v>0.17647058823529413</v>
      </c>
      <c r="G28" s="110">
        <v>0.2857142857142857</v>
      </c>
      <c r="H28" s="110">
        <v>0.44444444444444442</v>
      </c>
      <c r="I28" s="110">
        <v>0.44444444444444442</v>
      </c>
      <c r="J28" s="111">
        <f>J19/J26</f>
        <v>0.30397727272727271</v>
      </c>
    </row>
    <row r="29" spans="1:10" ht="13.5" thickBot="1" x14ac:dyDescent="0.25">
      <c r="A29" s="109" t="s">
        <v>59</v>
      </c>
      <c r="B29" s="116">
        <v>1</v>
      </c>
      <c r="C29" s="116">
        <v>9</v>
      </c>
      <c r="D29" s="116">
        <v>11</v>
      </c>
      <c r="E29" s="116">
        <v>16</v>
      </c>
      <c r="F29" s="116">
        <v>10</v>
      </c>
      <c r="G29" s="116">
        <v>5</v>
      </c>
      <c r="H29" s="116">
        <v>4</v>
      </c>
      <c r="I29" s="116">
        <v>0</v>
      </c>
      <c r="J29" s="117">
        <f>SUM(B29:I29)</f>
        <v>56</v>
      </c>
    </row>
    <row r="30" spans="1:10" ht="13.5" thickTop="1" x14ac:dyDescent="0.2"/>
    <row r="52" spans="10:10" x14ac:dyDescent="0.2">
      <c r="J52" s="5" t="s">
        <v>25</v>
      </c>
    </row>
  </sheetData>
  <sheetProtection password="CC2E" sheet="1" objects="1" scenarios="1"/>
  <hyperlinks>
    <hyperlink ref="J52" location="'Table of Contents (2)'!A1" display="Table of Contents"/>
  </hyperlinks>
  <pageMargins left="0.25" right="0.25" top="0.75" bottom="0.75" header="0.3" footer="0.3"/>
  <pageSetup scale="75" orientation="landscape" verticalDpi="0" r:id="rId1"/>
  <headerFooter alignWithMargins="0">
    <oddFooter>&amp;C&amp;F
&amp;P  of  &amp;N</oddFooter>
    <firstFooter>&amp;C&amp;P of &amp;N</first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2:P52"/>
  <sheetViews>
    <sheetView showGridLines="0" showRowColHeaders="0" tabSelected="1" zoomScale="90" zoomScaleNormal="90" workbookViewId="0">
      <selection activeCell="A73" sqref="A73"/>
    </sheetView>
  </sheetViews>
  <sheetFormatPr defaultRowHeight="12.75" x14ac:dyDescent="0.2"/>
  <cols>
    <col min="1" max="1" width="27.7109375" style="7" customWidth="1"/>
    <col min="2" max="9" width="11.85546875" style="7" customWidth="1"/>
    <col min="10" max="10" width="13.7109375" style="7" customWidth="1"/>
    <col min="11" max="11" width="13.85546875" style="7" customWidth="1"/>
    <col min="12" max="16384" width="9.140625" style="7"/>
  </cols>
  <sheetData>
    <row r="2" spans="1:13" ht="18" x14ac:dyDescent="0.25">
      <c r="A2" s="40" t="s">
        <v>1</v>
      </c>
      <c r="B2" s="36"/>
      <c r="C2" s="39"/>
      <c r="D2" s="39"/>
      <c r="E2" s="76" t="s">
        <v>90</v>
      </c>
      <c r="G2" s="38"/>
      <c r="H2" s="38"/>
      <c r="I2" s="77" t="s">
        <v>91</v>
      </c>
      <c r="K2" s="36"/>
      <c r="L2" s="36"/>
      <c r="M2" s="36"/>
    </row>
    <row r="3" spans="1:13" ht="15.75" x14ac:dyDescent="0.25">
      <c r="E3" s="101" t="s">
        <v>70</v>
      </c>
      <c r="G3" s="37"/>
      <c r="H3" s="37"/>
      <c r="I3" s="37" t="s">
        <v>92</v>
      </c>
      <c r="J3" s="37"/>
      <c r="K3" s="36"/>
      <c r="L3" s="36"/>
      <c r="M3" s="36"/>
    </row>
    <row r="4" spans="1:13" ht="15.75" x14ac:dyDescent="0.25">
      <c r="A4" s="30"/>
      <c r="B4" s="35"/>
      <c r="D4" s="35"/>
      <c r="G4" s="34"/>
      <c r="H4" s="33"/>
      <c r="I4" s="33"/>
      <c r="J4" s="33"/>
      <c r="K4" s="33"/>
    </row>
    <row r="5" spans="1:13" ht="15.75" thickBot="1" x14ac:dyDescent="0.25">
      <c r="A5" s="45" t="s">
        <v>93</v>
      </c>
      <c r="B5" s="64">
        <v>2016</v>
      </c>
      <c r="C5" s="64">
        <v>2017</v>
      </c>
      <c r="D5" s="64">
        <v>2018</v>
      </c>
      <c r="E5" s="64">
        <v>2019</v>
      </c>
      <c r="F5" s="64">
        <v>2020</v>
      </c>
      <c r="G5" s="64">
        <v>2021</v>
      </c>
      <c r="H5" s="64">
        <v>2022</v>
      </c>
      <c r="I5" s="64">
        <v>2023</v>
      </c>
      <c r="J5" s="64" t="s">
        <v>2</v>
      </c>
    </row>
    <row r="6" spans="1:13" ht="13.5" thickTop="1" x14ac:dyDescent="0.2">
      <c r="A6" s="50" t="s">
        <v>65</v>
      </c>
      <c r="B6" s="51">
        <v>266807</v>
      </c>
      <c r="C6" s="51">
        <v>156038</v>
      </c>
      <c r="D6" s="51">
        <v>151874</v>
      </c>
      <c r="E6" s="51">
        <v>92234</v>
      </c>
      <c r="F6" s="51">
        <v>64146</v>
      </c>
      <c r="G6" s="51">
        <v>44312</v>
      </c>
      <c r="H6" s="51">
        <v>32014</v>
      </c>
      <c r="I6" s="51">
        <v>22743</v>
      </c>
      <c r="J6" s="52">
        <f>SUM(B6:I6)</f>
        <v>830168</v>
      </c>
    </row>
    <row r="7" spans="1:13" x14ac:dyDescent="0.2">
      <c r="A7" s="93" t="s">
        <v>3</v>
      </c>
      <c r="B7" s="29">
        <v>256490</v>
      </c>
      <c r="C7" s="29">
        <v>112766</v>
      </c>
      <c r="D7" s="29">
        <v>115189</v>
      </c>
      <c r="E7" s="29">
        <v>65420</v>
      </c>
      <c r="F7" s="29">
        <v>37701</v>
      </c>
      <c r="G7" s="29">
        <v>23925</v>
      </c>
      <c r="H7" s="29">
        <v>27014</v>
      </c>
      <c r="I7" s="29">
        <v>0</v>
      </c>
      <c r="J7" s="100">
        <f>SUM(B7:I7)</f>
        <v>638505</v>
      </c>
    </row>
    <row r="8" spans="1:13" x14ac:dyDescent="0.2">
      <c r="A8" s="92" t="s">
        <v>67</v>
      </c>
      <c r="B8" s="47">
        <v>10317</v>
      </c>
      <c r="C8" s="47">
        <v>43272</v>
      </c>
      <c r="D8" s="47">
        <v>36685</v>
      </c>
      <c r="E8" s="47">
        <v>26814</v>
      </c>
      <c r="F8" s="47">
        <v>26445</v>
      </c>
      <c r="G8" s="47">
        <v>20387</v>
      </c>
      <c r="H8" s="47">
        <v>5000</v>
      </c>
      <c r="I8" s="47">
        <v>22743</v>
      </c>
      <c r="J8" s="48">
        <f>SUM(B8:I8)</f>
        <v>191663</v>
      </c>
    </row>
    <row r="9" spans="1:13" x14ac:dyDescent="0.2">
      <c r="A9" s="32" t="s">
        <v>4</v>
      </c>
      <c r="B9" s="29">
        <v>239976</v>
      </c>
      <c r="C9" s="29">
        <v>186967</v>
      </c>
      <c r="D9" s="29">
        <v>139236</v>
      </c>
      <c r="E9" s="29">
        <v>86355</v>
      </c>
      <c r="F9" s="29">
        <v>58383</v>
      </c>
      <c r="G9" s="29">
        <v>39754</v>
      </c>
      <c r="H9" s="29">
        <v>27185</v>
      </c>
      <c r="I9" s="29">
        <v>14509</v>
      </c>
      <c r="J9" s="28">
        <f>SUM(B9:I9)</f>
        <v>792365</v>
      </c>
    </row>
    <row r="10" spans="1:13" x14ac:dyDescent="0.2">
      <c r="A10" s="46" t="s">
        <v>76</v>
      </c>
      <c r="B10" s="47">
        <v>26831</v>
      </c>
      <c r="C10" s="47">
        <v>-30929</v>
      </c>
      <c r="D10" s="47">
        <v>12638</v>
      </c>
      <c r="E10" s="47">
        <v>5879</v>
      </c>
      <c r="F10" s="47">
        <v>5763</v>
      </c>
      <c r="G10" s="47">
        <v>4558</v>
      </c>
      <c r="H10" s="47">
        <v>4829</v>
      </c>
      <c r="I10" s="47">
        <v>8234</v>
      </c>
      <c r="J10" s="48">
        <f>SUM(J6,-J9)</f>
        <v>37803</v>
      </c>
    </row>
    <row r="11" spans="1:13" x14ac:dyDescent="0.2">
      <c r="A11" s="107" t="s">
        <v>55</v>
      </c>
      <c r="B11" s="89">
        <v>256996</v>
      </c>
      <c r="C11" s="89">
        <v>256996</v>
      </c>
      <c r="D11" s="89">
        <v>256996</v>
      </c>
      <c r="E11" s="89">
        <v>256996</v>
      </c>
      <c r="F11" s="89">
        <v>256996</v>
      </c>
      <c r="G11" s="89">
        <v>256996</v>
      </c>
      <c r="H11" s="89">
        <v>256996</v>
      </c>
      <c r="I11" s="89">
        <v>256996</v>
      </c>
      <c r="J11" s="103">
        <f>SUM(B11:I11)</f>
        <v>2055968</v>
      </c>
    </row>
    <row r="12" spans="1:13" x14ac:dyDescent="0.2">
      <c r="A12" s="46" t="s">
        <v>5</v>
      </c>
      <c r="B12" s="90">
        <f t="shared" ref="B12:J12" si="0">B6/B9</f>
        <v>1.1118070140347369</v>
      </c>
      <c r="C12" s="90">
        <f t="shared" si="0"/>
        <v>0.83457508544288561</v>
      </c>
      <c r="D12" s="90">
        <f t="shared" si="0"/>
        <v>1.0907667557240943</v>
      </c>
      <c r="E12" s="90">
        <f t="shared" si="0"/>
        <v>1.0680794395228996</v>
      </c>
      <c r="F12" s="90">
        <f t="shared" si="0"/>
        <v>1.0987102409948102</v>
      </c>
      <c r="G12" s="90">
        <f t="shared" si="0"/>
        <v>1.1146551290436182</v>
      </c>
      <c r="H12" s="90">
        <f t="shared" si="0"/>
        <v>1.1776347250321868</v>
      </c>
      <c r="I12" s="90">
        <f t="shared" si="0"/>
        <v>1.5675098214901095</v>
      </c>
      <c r="J12" s="49">
        <f t="shared" si="0"/>
        <v>1.0477090734699286</v>
      </c>
    </row>
    <row r="13" spans="1:13" x14ac:dyDescent="0.2">
      <c r="A13" s="107" t="s">
        <v>6</v>
      </c>
      <c r="B13" s="29">
        <v>883510</v>
      </c>
      <c r="C13" s="29">
        <v>691472</v>
      </c>
      <c r="D13" s="29">
        <v>469815</v>
      </c>
      <c r="E13" s="29">
        <v>287643</v>
      </c>
      <c r="F13" s="29">
        <v>466890</v>
      </c>
      <c r="G13" s="29">
        <v>153977</v>
      </c>
      <c r="H13" s="29">
        <v>81206</v>
      </c>
      <c r="I13" s="29">
        <v>37923</v>
      </c>
      <c r="J13" s="100">
        <f>SUM(B13:I13)</f>
        <v>3072436</v>
      </c>
    </row>
    <row r="14" spans="1:13" x14ac:dyDescent="0.2">
      <c r="A14" s="108" t="s">
        <v>7</v>
      </c>
      <c r="B14" s="58">
        <v>616703</v>
      </c>
      <c r="C14" s="58">
        <v>535434</v>
      </c>
      <c r="D14" s="58">
        <v>317941</v>
      </c>
      <c r="E14" s="58">
        <v>195409</v>
      </c>
      <c r="F14" s="58">
        <v>402744</v>
      </c>
      <c r="G14" s="58">
        <v>109665</v>
      </c>
      <c r="H14" s="58">
        <v>49192</v>
      </c>
      <c r="I14" s="58">
        <v>15180</v>
      </c>
      <c r="J14" s="57">
        <f>SUM(B14:I14)</f>
        <v>2242268</v>
      </c>
    </row>
    <row r="15" spans="1:13" x14ac:dyDescent="0.2">
      <c r="A15" s="107" t="s">
        <v>8</v>
      </c>
      <c r="B15" s="31">
        <f>B6/B13</f>
        <v>0.30198526332469355</v>
      </c>
      <c r="C15" s="31">
        <f>C6/C13</f>
        <v>0.22566061966355833</v>
      </c>
      <c r="D15" s="31">
        <f t="shared" ref="D15:I15" si="1">D6/D13</f>
        <v>0.32326341219416155</v>
      </c>
      <c r="E15" s="31">
        <f t="shared" si="1"/>
        <v>0.32065442232211455</v>
      </c>
      <c r="F15" s="31">
        <f t="shared" si="1"/>
        <v>0.13738996337467069</v>
      </c>
      <c r="G15" s="31">
        <f t="shared" si="1"/>
        <v>0.28778324035407887</v>
      </c>
      <c r="H15" s="31">
        <f t="shared" si="1"/>
        <v>0.39423195330394306</v>
      </c>
      <c r="I15" s="31">
        <f t="shared" si="1"/>
        <v>0.59971521240408199</v>
      </c>
      <c r="J15" s="104">
        <f>J6/J13</f>
        <v>0.27019863066309602</v>
      </c>
    </row>
    <row r="16" spans="1:13" ht="13.5" thickBot="1" x14ac:dyDescent="0.25">
      <c r="A16" s="109" t="s">
        <v>9</v>
      </c>
      <c r="B16" s="105">
        <v>37264</v>
      </c>
      <c r="C16" s="105">
        <v>100229</v>
      </c>
      <c r="D16" s="105">
        <v>79094</v>
      </c>
      <c r="E16" s="105">
        <v>85439</v>
      </c>
      <c r="F16" s="105">
        <v>67485</v>
      </c>
      <c r="G16" s="105">
        <v>61872</v>
      </c>
      <c r="H16" s="105">
        <v>73729</v>
      </c>
      <c r="I16" s="105">
        <v>1750</v>
      </c>
      <c r="J16" s="106">
        <f>SUM(B16:I16)</f>
        <v>506862</v>
      </c>
    </row>
    <row r="17" spans="1:16" ht="13.5" thickTop="1" x14ac:dyDescent="0.2">
      <c r="A17" s="59"/>
      <c r="B17" s="60"/>
      <c r="C17" s="60"/>
      <c r="D17" s="60"/>
      <c r="E17" s="60"/>
      <c r="F17" s="60"/>
      <c r="G17" s="60"/>
      <c r="H17" s="60"/>
      <c r="I17" s="60"/>
      <c r="J17" s="61"/>
      <c r="P17" s="25"/>
    </row>
    <row r="18" spans="1:16" ht="15.75" thickBot="1" x14ac:dyDescent="0.25">
      <c r="A18" s="45"/>
      <c r="B18" s="62"/>
      <c r="C18" s="62"/>
      <c r="D18" s="62"/>
      <c r="E18" s="62"/>
      <c r="F18" s="62"/>
      <c r="G18" s="62"/>
      <c r="H18" s="62"/>
      <c r="I18" s="62"/>
      <c r="J18" s="63"/>
      <c r="P18" s="25"/>
    </row>
    <row r="19" spans="1:16" ht="13.5" thickTop="1" x14ac:dyDescent="0.2">
      <c r="A19" s="50" t="s">
        <v>66</v>
      </c>
      <c r="B19" s="51">
        <v>214</v>
      </c>
      <c r="C19" s="51">
        <v>80</v>
      </c>
      <c r="D19" s="51">
        <v>39</v>
      </c>
      <c r="E19" s="51">
        <v>15</v>
      </c>
      <c r="F19" s="51">
        <v>7</v>
      </c>
      <c r="G19" s="51">
        <v>4</v>
      </c>
      <c r="H19" s="51">
        <v>5</v>
      </c>
      <c r="I19" s="51">
        <v>2</v>
      </c>
      <c r="J19" s="52">
        <f>SUM(B19:I19)</f>
        <v>366</v>
      </c>
    </row>
    <row r="20" spans="1:16" x14ac:dyDescent="0.2">
      <c r="A20" s="93" t="s">
        <v>56</v>
      </c>
      <c r="B20" s="29">
        <v>180</v>
      </c>
      <c r="C20" s="29">
        <v>56</v>
      </c>
      <c r="D20" s="29">
        <v>28</v>
      </c>
      <c r="E20" s="29">
        <v>9</v>
      </c>
      <c r="F20" s="29">
        <v>4</v>
      </c>
      <c r="G20" s="29">
        <v>2</v>
      </c>
      <c r="H20" s="29">
        <v>4</v>
      </c>
      <c r="I20" s="29">
        <v>0</v>
      </c>
      <c r="J20" s="100">
        <f>SUM(B20:I20)</f>
        <v>283</v>
      </c>
    </row>
    <row r="21" spans="1:16" x14ac:dyDescent="0.2">
      <c r="A21" s="92" t="s">
        <v>68</v>
      </c>
      <c r="B21" s="47">
        <v>34</v>
      </c>
      <c r="C21" s="47">
        <v>24</v>
      </c>
      <c r="D21" s="47">
        <v>11</v>
      </c>
      <c r="E21" s="47">
        <v>6</v>
      </c>
      <c r="F21" s="47">
        <v>3</v>
      </c>
      <c r="G21" s="47">
        <v>2</v>
      </c>
      <c r="H21" s="47">
        <v>1</v>
      </c>
      <c r="I21" s="47">
        <v>2</v>
      </c>
      <c r="J21" s="48">
        <f>SUM(B21:I21)</f>
        <v>83</v>
      </c>
    </row>
    <row r="22" spans="1:16" x14ac:dyDescent="0.2">
      <c r="A22" s="32" t="s">
        <v>4</v>
      </c>
      <c r="B22" s="29">
        <v>159</v>
      </c>
      <c r="C22" s="29">
        <v>71</v>
      </c>
      <c r="D22" s="29">
        <v>34</v>
      </c>
      <c r="E22" s="29">
        <v>16</v>
      </c>
      <c r="F22" s="29">
        <v>7</v>
      </c>
      <c r="G22" s="29">
        <v>4</v>
      </c>
      <c r="H22" s="29">
        <v>0</v>
      </c>
      <c r="I22" s="29">
        <v>0</v>
      </c>
      <c r="J22" s="28">
        <f>SUM(B22:I22)</f>
        <v>291</v>
      </c>
    </row>
    <row r="23" spans="1:16" x14ac:dyDescent="0.2">
      <c r="A23" s="46" t="s">
        <v>76</v>
      </c>
      <c r="B23" s="47">
        <v>55</v>
      </c>
      <c r="C23" s="47">
        <v>9</v>
      </c>
      <c r="D23" s="47">
        <v>5</v>
      </c>
      <c r="E23" s="47">
        <v>-1</v>
      </c>
      <c r="F23" s="47">
        <v>0</v>
      </c>
      <c r="G23" s="47">
        <v>0</v>
      </c>
      <c r="H23" s="47">
        <v>5</v>
      </c>
      <c r="I23" s="47">
        <v>2</v>
      </c>
      <c r="J23" s="48">
        <f>SUM(J19,-J22)</f>
        <v>75</v>
      </c>
    </row>
    <row r="24" spans="1:16" x14ac:dyDescent="0.2">
      <c r="A24" s="107" t="s">
        <v>55</v>
      </c>
      <c r="B24" s="89">
        <v>228</v>
      </c>
      <c r="C24" s="89">
        <v>228</v>
      </c>
      <c r="D24" s="89">
        <v>228</v>
      </c>
      <c r="E24" s="89">
        <v>228</v>
      </c>
      <c r="F24" s="89">
        <v>228</v>
      </c>
      <c r="G24" s="89">
        <v>228</v>
      </c>
      <c r="H24" s="89">
        <v>228</v>
      </c>
      <c r="I24" s="89">
        <v>228</v>
      </c>
      <c r="J24" s="103">
        <f>SUM(B24:I24)</f>
        <v>1824</v>
      </c>
    </row>
    <row r="25" spans="1:16" x14ac:dyDescent="0.2">
      <c r="A25" s="46" t="s">
        <v>5</v>
      </c>
      <c r="B25" s="90">
        <f t="shared" ref="B25:G25" si="2">B19/B22</f>
        <v>1.3459119496855345</v>
      </c>
      <c r="C25" s="90">
        <f t="shared" si="2"/>
        <v>1.1267605633802817</v>
      </c>
      <c r="D25" s="90">
        <f t="shared" si="2"/>
        <v>1.1470588235294117</v>
      </c>
      <c r="E25" s="90">
        <f t="shared" si="2"/>
        <v>0.9375</v>
      </c>
      <c r="F25" s="90">
        <f t="shared" si="2"/>
        <v>1</v>
      </c>
      <c r="G25" s="90">
        <f t="shared" si="2"/>
        <v>1</v>
      </c>
      <c r="H25" s="90">
        <v>5</v>
      </c>
      <c r="I25" s="90">
        <v>2</v>
      </c>
      <c r="J25" s="49">
        <f>IF(J22=0,J19/1,J19/J22)</f>
        <v>1.2577319587628866</v>
      </c>
    </row>
    <row r="26" spans="1:16" x14ac:dyDescent="0.2">
      <c r="A26" s="107" t="s">
        <v>57</v>
      </c>
      <c r="B26" s="29">
        <v>463</v>
      </c>
      <c r="C26" s="29">
        <v>217</v>
      </c>
      <c r="D26" s="29">
        <v>94</v>
      </c>
      <c r="E26" s="29">
        <v>42</v>
      </c>
      <c r="F26" s="29">
        <v>36</v>
      </c>
      <c r="G26" s="29">
        <v>14</v>
      </c>
      <c r="H26" s="29">
        <v>11</v>
      </c>
      <c r="I26" s="29">
        <v>3</v>
      </c>
      <c r="J26" s="100">
        <f>SUM(B26:I26)</f>
        <v>880</v>
      </c>
    </row>
    <row r="27" spans="1:16" x14ac:dyDescent="0.2">
      <c r="A27" s="108" t="s">
        <v>58</v>
      </c>
      <c r="B27" s="58">
        <v>249</v>
      </c>
      <c r="C27" s="58">
        <v>137</v>
      </c>
      <c r="D27" s="58">
        <v>55</v>
      </c>
      <c r="E27" s="58">
        <v>27</v>
      </c>
      <c r="F27" s="58">
        <v>29</v>
      </c>
      <c r="G27" s="58">
        <v>10</v>
      </c>
      <c r="H27" s="58">
        <v>6</v>
      </c>
      <c r="I27" s="58">
        <v>1</v>
      </c>
      <c r="J27" s="57">
        <f>SUM(B27:I27)</f>
        <v>514</v>
      </c>
    </row>
    <row r="28" spans="1:16" x14ac:dyDescent="0.2">
      <c r="A28" s="107" t="s">
        <v>8</v>
      </c>
      <c r="B28" s="31">
        <f>B19/B26</f>
        <v>0.46220302375809935</v>
      </c>
      <c r="C28" s="31">
        <f>C19/C26</f>
        <v>0.3686635944700461</v>
      </c>
      <c r="D28" s="31">
        <f t="shared" ref="D28:I28" si="3">D19/D26</f>
        <v>0.41489361702127658</v>
      </c>
      <c r="E28" s="31">
        <f t="shared" si="3"/>
        <v>0.35714285714285715</v>
      </c>
      <c r="F28" s="31">
        <f t="shared" si="3"/>
        <v>0.19444444444444445</v>
      </c>
      <c r="G28" s="31">
        <f t="shared" si="3"/>
        <v>0.2857142857142857</v>
      </c>
      <c r="H28" s="31">
        <f t="shared" si="3"/>
        <v>0.45454545454545453</v>
      </c>
      <c r="I28" s="31">
        <f t="shared" si="3"/>
        <v>0.66666666666666663</v>
      </c>
      <c r="J28" s="104">
        <f>J19/J26</f>
        <v>0.41590909090909089</v>
      </c>
    </row>
    <row r="29" spans="1:16" ht="13.5" thickBot="1" x14ac:dyDescent="0.25">
      <c r="A29" s="109" t="s">
        <v>59</v>
      </c>
      <c r="B29" s="105">
        <v>70</v>
      </c>
      <c r="C29" s="105">
        <v>62</v>
      </c>
      <c r="D29" s="105">
        <v>31</v>
      </c>
      <c r="E29" s="105">
        <v>32</v>
      </c>
      <c r="F29" s="105">
        <v>15</v>
      </c>
      <c r="G29" s="105">
        <v>6</v>
      </c>
      <c r="H29" s="105">
        <v>7</v>
      </c>
      <c r="I29" s="105">
        <v>1</v>
      </c>
      <c r="J29" s="106">
        <f>SUM(B29:I29)</f>
        <v>224</v>
      </c>
    </row>
    <row r="30" spans="1:16" ht="15.75" thickTop="1" x14ac:dyDescent="0.2">
      <c r="A30" s="84"/>
      <c r="B30" s="83"/>
      <c r="C30" s="83"/>
      <c r="D30" s="83"/>
      <c r="E30" s="83"/>
      <c r="F30" s="83"/>
      <c r="G30" s="83"/>
      <c r="H30" s="83"/>
      <c r="I30" s="83"/>
      <c r="J30" s="85"/>
    </row>
    <row r="31" spans="1:16" x14ac:dyDescent="0.2">
      <c r="A31" s="27"/>
      <c r="B31" s="26"/>
      <c r="C31" s="26"/>
      <c r="D31" s="26"/>
      <c r="E31" s="26"/>
      <c r="F31" s="26"/>
      <c r="G31" s="26"/>
      <c r="H31" s="26"/>
      <c r="I31" s="26"/>
      <c r="J31" s="26"/>
    </row>
    <row r="50" spans="1:10" x14ac:dyDescent="0.2">
      <c r="A50" s="102" t="s">
        <v>71</v>
      </c>
    </row>
    <row r="52" spans="1:10" x14ac:dyDescent="0.2">
      <c r="J52" s="5" t="s">
        <v>25</v>
      </c>
    </row>
  </sheetData>
  <sheetProtection password="CC2E" sheet="1" objects="1" scenarios="1"/>
  <hyperlinks>
    <hyperlink ref="J52" location="'Table of Contents (2)'!A1" display="Table of Contents"/>
  </hyperlinks>
  <pageMargins left="0.25" right="0.25" top="0.75" bottom="0.75" header="0.3" footer="0.3"/>
  <pageSetup scale="77" orientation="landscape" verticalDpi="0" r:id="rId1"/>
  <headerFooter alignWithMargins="0">
    <oddFooter>&amp;C&amp;F
&amp;P  of  &amp;N</oddFooter>
    <firstFooter>&amp;C&amp;P of &amp;N</first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B26"/>
  <sheetViews>
    <sheetView showGridLines="0" showRowColHeaders="0" tabSelected="1" zoomScaleNormal="100" workbookViewId="0">
      <selection activeCell="A73" sqref="A73"/>
    </sheetView>
  </sheetViews>
  <sheetFormatPr defaultRowHeight="12.75" x14ac:dyDescent="0.2"/>
  <cols>
    <col min="1" max="1" width="26.42578125" style="7" customWidth="1"/>
    <col min="2" max="2" width="128.7109375" style="7" customWidth="1"/>
    <col min="3" max="16384" width="9.140625" style="7"/>
  </cols>
  <sheetData>
    <row r="1" spans="1:2" ht="15" x14ac:dyDescent="0.25">
      <c r="A1" s="65"/>
      <c r="B1" s="65"/>
    </row>
    <row r="2" spans="1:2" ht="18" x14ac:dyDescent="0.25">
      <c r="A2" s="40" t="s">
        <v>1</v>
      </c>
      <c r="B2" s="65"/>
    </row>
    <row r="3" spans="1:2" ht="15.75" x14ac:dyDescent="0.25">
      <c r="A3" s="65"/>
      <c r="B3" s="66" t="s">
        <v>29</v>
      </c>
    </row>
    <row r="4" spans="1:2" ht="25.5" x14ac:dyDescent="0.25">
      <c r="A4" s="65"/>
      <c r="B4" s="67" t="s">
        <v>30</v>
      </c>
    </row>
    <row r="5" spans="1:2" ht="25.5" x14ac:dyDescent="0.25">
      <c r="A5" s="65"/>
      <c r="B5" s="67" t="s">
        <v>31</v>
      </c>
    </row>
    <row r="6" spans="1:2" ht="25.5" x14ac:dyDescent="0.25">
      <c r="A6" s="65"/>
      <c r="B6" s="67" t="s">
        <v>53</v>
      </c>
    </row>
    <row r="7" spans="1:2" ht="25.5" x14ac:dyDescent="0.25">
      <c r="A7" s="65"/>
      <c r="B7" s="67" t="s">
        <v>32</v>
      </c>
    </row>
    <row r="8" spans="1:2" ht="51" x14ac:dyDescent="0.25">
      <c r="A8" s="65"/>
      <c r="B8" s="67" t="s">
        <v>33</v>
      </c>
    </row>
    <row r="9" spans="1:2" ht="15" x14ac:dyDescent="0.25">
      <c r="A9" s="65"/>
      <c r="B9" s="65"/>
    </row>
    <row r="10" spans="1:2" ht="15" x14ac:dyDescent="0.25">
      <c r="A10" s="65"/>
      <c r="B10" s="65"/>
    </row>
    <row r="11" spans="1:2" ht="15.75" x14ac:dyDescent="0.25">
      <c r="A11" s="65"/>
      <c r="B11" s="66" t="s">
        <v>34</v>
      </c>
    </row>
    <row r="12" spans="1:2" ht="25.5" x14ac:dyDescent="0.25">
      <c r="A12" s="65"/>
      <c r="B12" s="68" t="s">
        <v>35</v>
      </c>
    </row>
    <row r="13" spans="1:2" ht="38.25" x14ac:dyDescent="0.25">
      <c r="A13" s="65"/>
      <c r="B13" s="67" t="s">
        <v>36</v>
      </c>
    </row>
    <row r="14" spans="1:2" ht="15" x14ac:dyDescent="0.25">
      <c r="A14" s="65"/>
      <c r="B14" s="67" t="s">
        <v>37</v>
      </c>
    </row>
    <row r="15" spans="1:2" ht="25.5" x14ac:dyDescent="0.25">
      <c r="A15" s="65"/>
      <c r="B15" s="67" t="s">
        <v>38</v>
      </c>
    </row>
    <row r="16" spans="1:2" ht="15" x14ac:dyDescent="0.25">
      <c r="A16" s="65"/>
      <c r="B16" s="69" t="s">
        <v>39</v>
      </c>
    </row>
    <row r="17" spans="1:2" ht="15" x14ac:dyDescent="0.25">
      <c r="A17" s="65"/>
      <c r="B17" s="68" t="s">
        <v>40</v>
      </c>
    </row>
    <row r="18" spans="1:2" ht="15" x14ac:dyDescent="0.25">
      <c r="A18" s="65"/>
      <c r="B18" s="69" t="s">
        <v>41</v>
      </c>
    </row>
    <row r="19" spans="1:2" ht="38.25" x14ac:dyDescent="0.25">
      <c r="A19" s="65"/>
      <c r="B19" s="67" t="s">
        <v>42</v>
      </c>
    </row>
    <row r="20" spans="1:2" ht="15" x14ac:dyDescent="0.25">
      <c r="A20" s="65"/>
      <c r="B20" s="67" t="s">
        <v>43</v>
      </c>
    </row>
    <row r="21" spans="1:2" ht="25.5" x14ac:dyDescent="0.25">
      <c r="A21" s="65"/>
      <c r="B21" s="68" t="s">
        <v>44</v>
      </c>
    </row>
    <row r="22" spans="1:2" ht="51" x14ac:dyDescent="0.25">
      <c r="A22" s="65"/>
      <c r="B22" s="68" t="s">
        <v>45</v>
      </c>
    </row>
    <row r="23" spans="1:2" ht="15" x14ac:dyDescent="0.25">
      <c r="A23" s="65"/>
      <c r="B23" s="68" t="s">
        <v>46</v>
      </c>
    </row>
    <row r="24" spans="1:2" ht="15" x14ac:dyDescent="0.25">
      <c r="A24" s="65"/>
      <c r="B24" s="68" t="s">
        <v>47</v>
      </c>
    </row>
    <row r="25" spans="1:2" ht="15" x14ac:dyDescent="0.25">
      <c r="A25" s="65"/>
      <c r="B25" s="70" t="s">
        <v>48</v>
      </c>
    </row>
    <row r="26" spans="1:2" ht="15" x14ac:dyDescent="0.25">
      <c r="A26" s="65"/>
      <c r="B26" s="68" t="s">
        <v>49</v>
      </c>
    </row>
  </sheetData>
  <sheetProtection password="CC2E" sheet="1" objects="1" scenarios="1"/>
  <pageMargins left="0.25" right="0.25" top="0.75" bottom="0.75" header="0.3" footer="0.3"/>
  <pageSetup scale="86" orientation="landscape" horizontalDpi="4294967293" verticalDpi="0" r:id="rId1"/>
  <headerFooter alignWithMargins="0">
    <oddFooter>&amp;C&amp;F
&amp;P  of  &amp;N</oddFooter>
    <firstFooter>&amp;C&amp;P of &amp;N</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D28"/>
  <sheetViews>
    <sheetView showGridLines="0" showRowColHeaders="0" tabSelected="1" zoomScaleNormal="100" workbookViewId="0">
      <selection activeCell="A73" sqref="A73"/>
    </sheetView>
  </sheetViews>
  <sheetFormatPr defaultRowHeight="12.75" x14ac:dyDescent="0.2"/>
  <cols>
    <col min="1" max="1" width="27" customWidth="1"/>
    <col min="2" max="2" width="34.7109375" customWidth="1"/>
    <col min="3" max="3" width="8.7109375" customWidth="1"/>
    <col min="4" max="4" width="58.28515625" style="3" customWidth="1"/>
  </cols>
  <sheetData>
    <row r="2" spans="1:4" ht="18" x14ac:dyDescent="0.25">
      <c r="A2" s="2" t="s">
        <v>1</v>
      </c>
    </row>
    <row r="3" spans="1:4" ht="15.75" x14ac:dyDescent="0.25">
      <c r="B3" s="81" t="s">
        <v>25</v>
      </c>
    </row>
    <row r="5" spans="1:4" x14ac:dyDescent="0.2">
      <c r="B5" s="1" t="s">
        <v>26</v>
      </c>
      <c r="C5" s="80" t="s">
        <v>27</v>
      </c>
    </row>
    <row r="6" spans="1:4" x14ac:dyDescent="0.2">
      <c r="B6" s="5" t="s">
        <v>72</v>
      </c>
      <c r="C6">
        <v>3</v>
      </c>
      <c r="D6" s="4"/>
    </row>
    <row r="7" spans="1:4" x14ac:dyDescent="0.2">
      <c r="B7" s="5" t="s">
        <v>60</v>
      </c>
      <c r="C7">
        <v>4</v>
      </c>
    </row>
    <row r="8" spans="1:4" x14ac:dyDescent="0.2">
      <c r="B8" s="5" t="s">
        <v>61</v>
      </c>
      <c r="C8">
        <v>5</v>
      </c>
    </row>
    <row r="9" spans="1:4" x14ac:dyDescent="0.2">
      <c r="B9" s="5" t="s">
        <v>81</v>
      </c>
      <c r="C9">
        <v>6</v>
      </c>
    </row>
    <row r="10" spans="1:4" x14ac:dyDescent="0.2">
      <c r="B10" s="5" t="s">
        <v>84</v>
      </c>
      <c r="C10">
        <v>7</v>
      </c>
    </row>
    <row r="11" spans="1:4" x14ac:dyDescent="0.2">
      <c r="B11" s="5" t="s">
        <v>86</v>
      </c>
      <c r="C11">
        <v>8</v>
      </c>
    </row>
    <row r="12" spans="1:4" x14ac:dyDescent="0.2">
      <c r="B12" s="5" t="s">
        <v>87</v>
      </c>
      <c r="C12">
        <v>9</v>
      </c>
    </row>
    <row r="13" spans="1:4" x14ac:dyDescent="0.2">
      <c r="B13" s="5" t="s">
        <v>88</v>
      </c>
      <c r="C13">
        <v>10</v>
      </c>
    </row>
    <row r="14" spans="1:4" x14ac:dyDescent="0.2">
      <c r="B14" s="5" t="s">
        <v>89</v>
      </c>
      <c r="C14">
        <v>11</v>
      </c>
    </row>
    <row r="15" spans="1:4" x14ac:dyDescent="0.2">
      <c r="B15" s="5" t="s">
        <v>74</v>
      </c>
      <c r="C15">
        <v>12</v>
      </c>
    </row>
    <row r="16" spans="1:4" x14ac:dyDescent="0.2">
      <c r="B16" s="5" t="s">
        <v>75</v>
      </c>
      <c r="C16">
        <v>13</v>
      </c>
    </row>
    <row r="17" spans="2:4" x14ac:dyDescent="0.2">
      <c r="B17" s="5" t="s">
        <v>73</v>
      </c>
      <c r="C17">
        <v>14</v>
      </c>
    </row>
    <row r="18" spans="2:4" x14ac:dyDescent="0.2">
      <c r="B18" s="5" t="s">
        <v>50</v>
      </c>
      <c r="C18">
        <v>15</v>
      </c>
      <c r="D18" s="6"/>
    </row>
    <row r="19" spans="2:4" x14ac:dyDescent="0.2">
      <c r="B19" s="5"/>
    </row>
    <row r="20" spans="2:4" x14ac:dyDescent="0.2">
      <c r="B20" s="5"/>
    </row>
    <row r="21" spans="2:4" x14ac:dyDescent="0.2">
      <c r="B21" s="5"/>
    </row>
    <row r="22" spans="2:4" x14ac:dyDescent="0.2">
      <c r="B22" s="5"/>
    </row>
    <row r="23" spans="2:4" x14ac:dyDescent="0.2">
      <c r="B23" s="5"/>
    </row>
    <row r="24" spans="2:4" x14ac:dyDescent="0.2">
      <c r="B24" s="5"/>
    </row>
    <row r="25" spans="2:4" x14ac:dyDescent="0.2">
      <c r="B25" s="5"/>
    </row>
    <row r="26" spans="2:4" x14ac:dyDescent="0.2">
      <c r="B26" s="5"/>
    </row>
    <row r="27" spans="2:4" x14ac:dyDescent="0.2">
      <c r="B27" s="5"/>
      <c r="D27" s="6"/>
    </row>
    <row r="28" spans="2:4" x14ac:dyDescent="0.2">
      <c r="B28" s="5"/>
      <c r="D28" s="6"/>
    </row>
  </sheetData>
  <sheetProtection password="CC2E" sheet="1" objects="1" scenarios="1"/>
  <hyperlinks>
    <hyperlink ref="B6" location="'8 Year Pace (3)'!A1" display="8 Year Pace Goals"/>
    <hyperlink ref="B7" location="'2016 Pace (4)'!A1" display="2016 Pace"/>
    <hyperlink ref="B8" location="'2017 Pace (5)'!A1" display="2017 Pace"/>
    <hyperlink ref="B9" location="'2018 Pace (6)'!A1" display="2018 Pace"/>
    <hyperlink ref="B10" location="'2019 Pace (7)'!A1" display="2019 Pace"/>
    <hyperlink ref="B11" location="'2020 Pace (8)'!A1" display="2020 Pace"/>
    <hyperlink ref="B12" location="'2021 Pace (9)'!A1" display="2021 Pace"/>
    <hyperlink ref="B13" location="'2022 Pace (10)'!A1" display="2022 Pace"/>
    <hyperlink ref="B14" location="'2023 Pace (11)'!A1" display="2023 Pace"/>
    <hyperlink ref="B17" location="'8 Year TAP Method Pace (14)'!A1" display="8 Year TAP Method Pace Report"/>
    <hyperlink ref="B15" location="'8 YR Demand (12)'!A1" display="8 Year Pace vs Demand"/>
    <hyperlink ref="B16" location="'8 YR CC (13)'!A1" display="8 Year Convention Center (CC)"/>
    <hyperlink ref="B18" location="'Glossary (15)'!A1" display="Glossary"/>
  </hyperlinks>
  <pageMargins left="0.25" right="0.25" top="0.75" bottom="0.75" header="0.3" footer="0.3"/>
  <pageSetup scale="83" orientation="landscape" horizontalDpi="4294967293" verticalDpi="0" r:id="rId1"/>
  <headerFooter alignWithMargins="0">
    <oddFooter>&amp;C&amp;F
&amp;P  of  &amp;N</oddFooter>
    <firstFooter>&amp;C&amp;P of &amp;N</first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2:P52"/>
  <sheetViews>
    <sheetView showGridLines="0" showRowColHeaders="0" tabSelected="1" zoomScale="90" zoomScaleNormal="90" workbookViewId="0">
      <selection activeCell="A73" sqref="A73"/>
    </sheetView>
  </sheetViews>
  <sheetFormatPr defaultRowHeight="12.75" x14ac:dyDescent="0.2"/>
  <cols>
    <col min="1" max="1" width="27.7109375" style="7" customWidth="1"/>
    <col min="2" max="9" width="11.85546875" style="7" customWidth="1"/>
    <col min="10" max="10" width="13.7109375" style="7" customWidth="1"/>
    <col min="11" max="11" width="13.85546875" style="7" customWidth="1"/>
    <col min="12" max="16384" width="9.140625" style="7"/>
  </cols>
  <sheetData>
    <row r="2" spans="1:13" ht="18" x14ac:dyDescent="0.25">
      <c r="A2" s="40" t="s">
        <v>1</v>
      </c>
      <c r="B2" s="36"/>
      <c r="C2" s="39"/>
      <c r="D2" s="39"/>
      <c r="E2" s="76" t="s">
        <v>90</v>
      </c>
      <c r="G2" s="38"/>
      <c r="H2" s="38"/>
      <c r="I2" s="77" t="s">
        <v>91</v>
      </c>
      <c r="K2" s="36"/>
      <c r="L2" s="36"/>
      <c r="M2" s="36"/>
    </row>
    <row r="3" spans="1:13" ht="15.75" x14ac:dyDescent="0.25">
      <c r="G3" s="37"/>
      <c r="H3" s="37"/>
      <c r="I3" s="37" t="s">
        <v>92</v>
      </c>
      <c r="J3" s="37"/>
      <c r="K3" s="36"/>
      <c r="L3" s="36"/>
      <c r="M3" s="36"/>
    </row>
    <row r="4" spans="1:13" ht="15.75" x14ac:dyDescent="0.25">
      <c r="A4" s="30"/>
      <c r="B4" s="35"/>
      <c r="D4" s="35"/>
      <c r="G4" s="34"/>
      <c r="H4" s="33"/>
      <c r="I4" s="33"/>
      <c r="J4" s="33"/>
      <c r="K4" s="33"/>
    </row>
    <row r="5" spans="1:13" ht="15.75" thickBot="1" x14ac:dyDescent="0.25">
      <c r="A5" s="45" t="s">
        <v>94</v>
      </c>
      <c r="B5" s="64">
        <v>2016</v>
      </c>
      <c r="C5" s="64">
        <v>2017</v>
      </c>
      <c r="D5" s="64">
        <v>2018</v>
      </c>
      <c r="E5" s="64">
        <v>2019</v>
      </c>
      <c r="F5" s="64">
        <v>2020</v>
      </c>
      <c r="G5" s="64">
        <v>2021</v>
      </c>
      <c r="H5" s="64">
        <v>2022</v>
      </c>
      <c r="I5" s="64">
        <v>2023</v>
      </c>
      <c r="J5" s="64" t="s">
        <v>2</v>
      </c>
    </row>
    <row r="6" spans="1:13" ht="13.5" thickTop="1" x14ac:dyDescent="0.2">
      <c r="A6" s="50" t="s">
        <v>65</v>
      </c>
      <c r="B6" s="51">
        <f>'2016 Pace (4)'!N6</f>
        <v>266807</v>
      </c>
      <c r="C6" s="51">
        <f>'2017 Pace (5)'!N6</f>
        <v>156038</v>
      </c>
      <c r="D6" s="51">
        <f>'2018 Pace (6)'!N6</f>
        <v>151874</v>
      </c>
      <c r="E6" s="51">
        <f>'2019 Pace (7)'!N6</f>
        <v>92234</v>
      </c>
      <c r="F6" s="51">
        <f>'2020 Pace (8)'!N6</f>
        <v>64146</v>
      </c>
      <c r="G6" s="51">
        <f>'2021 Pace (9)'!N6</f>
        <v>44312</v>
      </c>
      <c r="H6" s="51">
        <f>'2022 Pace (10)'!N6</f>
        <v>32014</v>
      </c>
      <c r="I6" s="51">
        <f>'2023 Pace (11)'!N6</f>
        <v>22743</v>
      </c>
      <c r="J6" s="52">
        <f t="shared" ref="J6:J11" si="0">SUM(B6:I6)</f>
        <v>830168</v>
      </c>
    </row>
    <row r="7" spans="1:13" x14ac:dyDescent="0.2">
      <c r="A7" s="93" t="s">
        <v>3</v>
      </c>
      <c r="B7" s="29">
        <f>'2016 Pace (4)'!N7</f>
        <v>256490</v>
      </c>
      <c r="C7" s="29">
        <f>'2017 Pace (5)'!N7</f>
        <v>112766</v>
      </c>
      <c r="D7" s="29">
        <f>'2018 Pace (6)'!N7</f>
        <v>115189</v>
      </c>
      <c r="E7" s="29">
        <f>'2019 Pace (7)'!N7</f>
        <v>65420</v>
      </c>
      <c r="F7" s="29">
        <f>'2020 Pace (8)'!N7</f>
        <v>37701</v>
      </c>
      <c r="G7" s="29">
        <f>'2021 Pace (9)'!N7</f>
        <v>23925</v>
      </c>
      <c r="H7" s="29">
        <f>'2022 Pace (10)'!N7</f>
        <v>27014</v>
      </c>
      <c r="I7" s="29">
        <f>'2023 Pace (11)'!N7</f>
        <v>0</v>
      </c>
      <c r="J7" s="100">
        <f t="shared" si="0"/>
        <v>638505</v>
      </c>
    </row>
    <row r="8" spans="1:13" x14ac:dyDescent="0.2">
      <c r="A8" s="92" t="s">
        <v>67</v>
      </c>
      <c r="B8" s="47">
        <f>'2016 Pace (4)'!N8</f>
        <v>10317</v>
      </c>
      <c r="C8" s="47">
        <f>'2017 Pace (5)'!N8</f>
        <v>43272</v>
      </c>
      <c r="D8" s="47">
        <f>'2018 Pace (6)'!N8</f>
        <v>36685</v>
      </c>
      <c r="E8" s="47">
        <f>'2019 Pace (7)'!N8</f>
        <v>26814</v>
      </c>
      <c r="F8" s="47">
        <f>'2020 Pace (8)'!N8</f>
        <v>26445</v>
      </c>
      <c r="G8" s="47">
        <f>'2021 Pace (9)'!N8</f>
        <v>20387</v>
      </c>
      <c r="H8" s="47">
        <f>'2022 Pace (10)'!N8</f>
        <v>5000</v>
      </c>
      <c r="I8" s="47">
        <f>'2023 Pace (11)'!N8</f>
        <v>22743</v>
      </c>
      <c r="J8" s="48">
        <f t="shared" si="0"/>
        <v>191663</v>
      </c>
    </row>
    <row r="9" spans="1:13" x14ac:dyDescent="0.2">
      <c r="A9" s="32" t="s">
        <v>4</v>
      </c>
      <c r="B9" s="29">
        <f>'2016 Pace (4)'!N9</f>
        <v>282935</v>
      </c>
      <c r="C9" s="29">
        <f>'2017 Pace (5)'!N9</f>
        <v>220437</v>
      </c>
      <c r="D9" s="29">
        <f>'2018 Pace (6)'!N9</f>
        <v>164160</v>
      </c>
      <c r="E9" s="29">
        <f>'2019 Pace (7)'!N9</f>
        <v>101812</v>
      </c>
      <c r="F9" s="29">
        <f>'2020 Pace (8)'!N9</f>
        <v>68835</v>
      </c>
      <c r="G9" s="29">
        <f>'2021 Pace (9)'!N9</f>
        <v>46873</v>
      </c>
      <c r="H9" s="29">
        <f>'2022 Pace (10)'!N9</f>
        <v>32050</v>
      </c>
      <c r="I9" s="29">
        <f>'2023 Pace (11)'!N9</f>
        <v>17108</v>
      </c>
      <c r="J9" s="28">
        <f t="shared" si="0"/>
        <v>934210</v>
      </c>
    </row>
    <row r="10" spans="1:13" x14ac:dyDescent="0.2">
      <c r="A10" s="46" t="s">
        <v>76</v>
      </c>
      <c r="B10" s="47">
        <f>'2016 Pace (4)'!N10</f>
        <v>-16128</v>
      </c>
      <c r="C10" s="47">
        <f>'2017 Pace (5)'!N10</f>
        <v>-64399</v>
      </c>
      <c r="D10" s="47">
        <f>'2018 Pace (6)'!N10</f>
        <v>-12286</v>
      </c>
      <c r="E10" s="47">
        <f>'2019 Pace (7)'!N10</f>
        <v>-9578</v>
      </c>
      <c r="F10" s="47">
        <f>'2020 Pace (8)'!N10</f>
        <v>-4689</v>
      </c>
      <c r="G10" s="47">
        <f>'2021 Pace (9)'!N10</f>
        <v>-2561</v>
      </c>
      <c r="H10" s="47">
        <f>'2022 Pace (10)'!N10</f>
        <v>-36</v>
      </c>
      <c r="I10" s="47">
        <f>'2023 Pace (11)'!N10</f>
        <v>5635</v>
      </c>
      <c r="J10" s="48">
        <f>SUM(J6,-J9)</f>
        <v>-104042</v>
      </c>
    </row>
    <row r="11" spans="1:13" x14ac:dyDescent="0.2">
      <c r="A11" s="107" t="s">
        <v>55</v>
      </c>
      <c r="B11" s="89">
        <f>'2016 Pace (4)'!N11</f>
        <v>303000</v>
      </c>
      <c r="C11" s="89">
        <f>'2017 Pace (5)'!N11</f>
        <v>303000</v>
      </c>
      <c r="D11" s="89">
        <f>'2018 Pace (6)'!N11</f>
        <v>303000</v>
      </c>
      <c r="E11" s="89">
        <f>'2019 Pace (7)'!N11</f>
        <v>303000</v>
      </c>
      <c r="F11" s="89">
        <f>'2020 Pace (8)'!N11</f>
        <v>303000</v>
      </c>
      <c r="G11" s="89">
        <f>'2021 Pace (9)'!N11</f>
        <v>303000</v>
      </c>
      <c r="H11" s="89">
        <f>'2022 Pace (10)'!N11</f>
        <v>303000</v>
      </c>
      <c r="I11" s="89">
        <f>'2023 Pace (11)'!N11</f>
        <v>303000</v>
      </c>
      <c r="J11" s="103">
        <f t="shared" si="0"/>
        <v>2424000</v>
      </c>
    </row>
    <row r="12" spans="1:13" x14ac:dyDescent="0.2">
      <c r="A12" s="46" t="s">
        <v>5</v>
      </c>
      <c r="B12" s="90">
        <f>'2016 Pace (4)'!N12</f>
        <v>0.94299750826161488</v>
      </c>
      <c r="C12" s="90">
        <f>'2017 Pace (5)'!N12</f>
        <v>0.70785757381927716</v>
      </c>
      <c r="D12" s="90">
        <f>'2018 Pace (6)'!N12</f>
        <v>0.92515838206627676</v>
      </c>
      <c r="E12" s="90">
        <f>'2019 Pace (7)'!N12</f>
        <v>0.90592464542490081</v>
      </c>
      <c r="F12" s="90">
        <f>'2020 Pace (8)'!N12</f>
        <v>0.93188058400522988</v>
      </c>
      <c r="G12" s="90">
        <f>'2021 Pace (9)'!N12</f>
        <v>0.94536300215475866</v>
      </c>
      <c r="H12" s="90">
        <f>'2022 Pace (10)'!N12</f>
        <v>0.99887675507020279</v>
      </c>
      <c r="I12" s="90">
        <f>'2023 Pace (11)'!N12</f>
        <v>1.3293780687397709</v>
      </c>
      <c r="J12" s="49">
        <f>J6/J9</f>
        <v>0.88863103584847092</v>
      </c>
    </row>
    <row r="13" spans="1:13" x14ac:dyDescent="0.2">
      <c r="A13" s="107" t="s">
        <v>6</v>
      </c>
      <c r="B13" s="29">
        <f>'2016 Pace (4)'!N13</f>
        <v>883510</v>
      </c>
      <c r="C13" s="29">
        <f>'2017 Pace (5)'!N13</f>
        <v>691472</v>
      </c>
      <c r="D13" s="29">
        <f>'2018 Pace (6)'!N13</f>
        <v>469815</v>
      </c>
      <c r="E13" s="29">
        <f>'2019 Pace (7)'!N13</f>
        <v>287643</v>
      </c>
      <c r="F13" s="29">
        <f>'2020 Pace (8)'!N13</f>
        <v>466890</v>
      </c>
      <c r="G13" s="29">
        <f>'2021 Pace (9)'!N13</f>
        <v>153977</v>
      </c>
      <c r="H13" s="29">
        <f>'2022 Pace (10)'!N13</f>
        <v>81206</v>
      </c>
      <c r="I13" s="29">
        <f>'2023 Pace (11)'!N13</f>
        <v>37923</v>
      </c>
      <c r="J13" s="100">
        <f>SUM(B13:I13)</f>
        <v>3072436</v>
      </c>
    </row>
    <row r="14" spans="1:13" x14ac:dyDescent="0.2">
      <c r="A14" s="108" t="s">
        <v>7</v>
      </c>
      <c r="B14" s="58">
        <f>'2016 Pace (4)'!N14</f>
        <v>616703</v>
      </c>
      <c r="C14" s="58">
        <f>'2017 Pace (5)'!N14</f>
        <v>535434</v>
      </c>
      <c r="D14" s="58">
        <f>'2018 Pace (6)'!N14</f>
        <v>317941</v>
      </c>
      <c r="E14" s="58">
        <f>'2019 Pace (7)'!N14</f>
        <v>195409</v>
      </c>
      <c r="F14" s="58">
        <f>'2020 Pace (8)'!N14</f>
        <v>402744</v>
      </c>
      <c r="G14" s="58">
        <f>'2021 Pace (9)'!N14</f>
        <v>109665</v>
      </c>
      <c r="H14" s="58">
        <f>'2022 Pace (10)'!N14</f>
        <v>49192</v>
      </c>
      <c r="I14" s="58">
        <f>'2023 Pace (11)'!N14</f>
        <v>15180</v>
      </c>
      <c r="J14" s="57">
        <f>SUM(B14:I14)</f>
        <v>2242268</v>
      </c>
    </row>
    <row r="15" spans="1:13" x14ac:dyDescent="0.2">
      <c r="A15" s="107" t="s">
        <v>8</v>
      </c>
      <c r="B15" s="31">
        <f>'2016 Pace (4)'!N15</f>
        <v>0.30198526332469355</v>
      </c>
      <c r="C15" s="31">
        <f>'2017 Pace (5)'!N15</f>
        <v>0.22566061966355833</v>
      </c>
      <c r="D15" s="31">
        <f>'2018 Pace (6)'!N15</f>
        <v>0.32326341219416155</v>
      </c>
      <c r="E15" s="31">
        <f>'2019 Pace (7)'!N15</f>
        <v>0.32065442232211455</v>
      </c>
      <c r="F15" s="31">
        <f>'2020 Pace (8)'!N15</f>
        <v>0.13738996337467069</v>
      </c>
      <c r="G15" s="31">
        <f>'2021 Pace (9)'!N15</f>
        <v>0.28778324035407887</v>
      </c>
      <c r="H15" s="31">
        <f>'2022 Pace (10)'!N15</f>
        <v>0.39423195330394306</v>
      </c>
      <c r="I15" s="31">
        <f>'2023 Pace (11)'!N15</f>
        <v>0.59971521240408199</v>
      </c>
      <c r="J15" s="104">
        <f>J6/J13</f>
        <v>0.27019863066309602</v>
      </c>
    </row>
    <row r="16" spans="1:13" ht="13.5" thickBot="1" x14ac:dyDescent="0.25">
      <c r="A16" s="109" t="s">
        <v>9</v>
      </c>
      <c r="B16" s="105">
        <f>'2016 Pace (4)'!N16</f>
        <v>37264</v>
      </c>
      <c r="C16" s="105">
        <f>'2017 Pace (5)'!N16</f>
        <v>100229</v>
      </c>
      <c r="D16" s="105">
        <f>'2018 Pace (6)'!N16</f>
        <v>79094</v>
      </c>
      <c r="E16" s="105">
        <f>'2019 Pace (7)'!N16</f>
        <v>85439</v>
      </c>
      <c r="F16" s="105">
        <f>'2020 Pace (8)'!N16</f>
        <v>67485</v>
      </c>
      <c r="G16" s="105">
        <f>'2021 Pace (9)'!N16</f>
        <v>61872</v>
      </c>
      <c r="H16" s="105">
        <f>'2022 Pace (10)'!N16</f>
        <v>73729</v>
      </c>
      <c r="I16" s="105">
        <f>'2023 Pace (11)'!N16</f>
        <v>1750</v>
      </c>
      <c r="J16" s="106">
        <f>SUM(B16:I16)</f>
        <v>506862</v>
      </c>
    </row>
    <row r="17" spans="1:16" ht="13.5" thickTop="1" x14ac:dyDescent="0.2">
      <c r="A17" s="59"/>
      <c r="B17" s="60"/>
      <c r="C17" s="60"/>
      <c r="D17" s="60"/>
      <c r="E17" s="60"/>
      <c r="F17" s="60"/>
      <c r="G17" s="60"/>
      <c r="H17" s="60"/>
      <c r="I17" s="60"/>
      <c r="J17" s="61"/>
      <c r="P17" s="25"/>
    </row>
    <row r="18" spans="1:16" ht="15.75" thickBot="1" x14ac:dyDescent="0.25">
      <c r="A18" s="45" t="s">
        <v>77</v>
      </c>
      <c r="B18" s="62"/>
      <c r="C18" s="62"/>
      <c r="D18" s="62"/>
      <c r="E18" s="62"/>
      <c r="F18" s="62"/>
      <c r="G18" s="62"/>
      <c r="H18" s="62"/>
      <c r="I18" s="62"/>
      <c r="J18" s="63"/>
      <c r="P18" s="25"/>
    </row>
    <row r="19" spans="1:16" ht="13.5" thickTop="1" x14ac:dyDescent="0.2">
      <c r="A19" s="50" t="s">
        <v>66</v>
      </c>
      <c r="B19" s="51">
        <f>'2016 Pace (4)'!N19</f>
        <v>214</v>
      </c>
      <c r="C19" s="51">
        <f>'2017 Pace (5)'!N19</f>
        <v>80</v>
      </c>
      <c r="D19" s="51">
        <f>'2018 Pace (6)'!N19</f>
        <v>39</v>
      </c>
      <c r="E19" s="51">
        <f>'2019 Pace (7)'!N19</f>
        <v>15</v>
      </c>
      <c r="F19" s="51">
        <f>'2020 Pace (8)'!N19</f>
        <v>7</v>
      </c>
      <c r="G19" s="51">
        <f>'2021 Pace (9)'!N19</f>
        <v>4</v>
      </c>
      <c r="H19" s="51">
        <f>'2022 Pace (10)'!N19</f>
        <v>5</v>
      </c>
      <c r="I19" s="51">
        <f>'2023 Pace (11)'!N19</f>
        <v>2</v>
      </c>
      <c r="J19" s="52">
        <f>SUM(B19:I19)</f>
        <v>366</v>
      </c>
    </row>
    <row r="20" spans="1:16" x14ac:dyDescent="0.2">
      <c r="A20" s="93" t="s">
        <v>56</v>
      </c>
      <c r="B20" s="29">
        <f>'2016 Pace (4)'!N20</f>
        <v>180</v>
      </c>
      <c r="C20" s="29">
        <f>'2017 Pace (5)'!N20</f>
        <v>56</v>
      </c>
      <c r="D20" s="29">
        <f>'2018 Pace (6)'!N20</f>
        <v>28</v>
      </c>
      <c r="E20" s="29">
        <f>'2019 Pace (7)'!N20</f>
        <v>9</v>
      </c>
      <c r="F20" s="29">
        <f>'2020 Pace (8)'!N20</f>
        <v>4</v>
      </c>
      <c r="G20" s="29">
        <f>'2021 Pace (9)'!N20</f>
        <v>2</v>
      </c>
      <c r="H20" s="29">
        <f>'2022 Pace (10)'!N20</f>
        <v>4</v>
      </c>
      <c r="I20" s="29">
        <f>'2023 Pace (11)'!N20</f>
        <v>0</v>
      </c>
      <c r="J20" s="100">
        <f>SUM(B20:I20)</f>
        <v>283</v>
      </c>
    </row>
    <row r="21" spans="1:16" x14ac:dyDescent="0.2">
      <c r="A21" s="92" t="s">
        <v>68</v>
      </c>
      <c r="B21" s="47">
        <f>'2016 Pace (4)'!N21</f>
        <v>34</v>
      </c>
      <c r="C21" s="47">
        <f>'2017 Pace (5)'!N21</f>
        <v>24</v>
      </c>
      <c r="D21" s="47">
        <f>'2018 Pace (6)'!N21</f>
        <v>11</v>
      </c>
      <c r="E21" s="47">
        <f>'2019 Pace (7)'!N21</f>
        <v>6</v>
      </c>
      <c r="F21" s="47">
        <f>'2020 Pace (8)'!N21</f>
        <v>3</v>
      </c>
      <c r="G21" s="47">
        <f>'2021 Pace (9)'!N21</f>
        <v>2</v>
      </c>
      <c r="H21" s="47">
        <f>'2022 Pace (10)'!N21</f>
        <v>1</v>
      </c>
      <c r="I21" s="47">
        <f>'2023 Pace (11)'!N21</f>
        <v>2</v>
      </c>
      <c r="J21" s="48">
        <f>SUM(B21:I21)</f>
        <v>83</v>
      </c>
    </row>
    <row r="22" spans="1:16" x14ac:dyDescent="0.2">
      <c r="A22" s="32" t="s">
        <v>4</v>
      </c>
      <c r="B22" s="29">
        <f>'2016 Pace (4)'!N22</f>
        <v>159</v>
      </c>
      <c r="C22" s="29">
        <f>'2017 Pace (5)'!N22</f>
        <v>71</v>
      </c>
      <c r="D22" s="29">
        <f>'2018 Pace (6)'!N22</f>
        <v>34</v>
      </c>
      <c r="E22" s="29">
        <f>'2019 Pace (7)'!N22</f>
        <v>16</v>
      </c>
      <c r="F22" s="29">
        <f>'2020 Pace (8)'!N22</f>
        <v>7</v>
      </c>
      <c r="G22" s="29">
        <f>'2021 Pace (9)'!N22</f>
        <v>4</v>
      </c>
      <c r="H22" s="29">
        <f>'2022 Pace (10)'!N22</f>
        <v>0</v>
      </c>
      <c r="I22" s="29">
        <f>'2023 Pace (11)'!N22</f>
        <v>0</v>
      </c>
      <c r="J22" s="28">
        <f>SUM(B22:I22)</f>
        <v>291</v>
      </c>
    </row>
    <row r="23" spans="1:16" x14ac:dyDescent="0.2">
      <c r="A23" s="46" t="s">
        <v>76</v>
      </c>
      <c r="B23" s="47">
        <f>'2016 Pace (4)'!N23</f>
        <v>55</v>
      </c>
      <c r="C23" s="47">
        <f>'2017 Pace (5)'!N23</f>
        <v>9</v>
      </c>
      <c r="D23" s="47">
        <f>-'2018 Pace (6)'!N23</f>
        <v>-5</v>
      </c>
      <c r="E23" s="47">
        <f>'2019 Pace (7)'!N23</f>
        <v>-1</v>
      </c>
      <c r="F23" s="47">
        <f>'2020 Pace (8)'!N23</f>
        <v>0</v>
      </c>
      <c r="G23" s="47">
        <f>'2021 Pace (9)'!N23</f>
        <v>0</v>
      </c>
      <c r="H23" s="47">
        <f>'2022 Pace (10)'!N23</f>
        <v>5</v>
      </c>
      <c r="I23" s="47">
        <f>'2023 Pace (11)'!N23</f>
        <v>2</v>
      </c>
      <c r="J23" s="48">
        <f>SUM(J19,-J22)</f>
        <v>75</v>
      </c>
    </row>
    <row r="24" spans="1:16" x14ac:dyDescent="0.2">
      <c r="A24" s="107" t="s">
        <v>55</v>
      </c>
      <c r="B24" s="89">
        <f>'2016 Pace (4)'!N24</f>
        <v>228</v>
      </c>
      <c r="C24" s="89">
        <f>'2017 Pace (5)'!N24</f>
        <v>228</v>
      </c>
      <c r="D24" s="89">
        <f>'2018 Pace (6)'!N24</f>
        <v>228</v>
      </c>
      <c r="E24" s="89">
        <f>'2019 Pace (7)'!N24</f>
        <v>228</v>
      </c>
      <c r="F24" s="89">
        <f>'2020 Pace (8)'!N24</f>
        <v>228</v>
      </c>
      <c r="G24" s="89">
        <f>'2021 Pace (9)'!N24</f>
        <v>228</v>
      </c>
      <c r="H24" s="89">
        <f>'2022 Pace (10)'!N24</f>
        <v>228</v>
      </c>
      <c r="I24" s="89">
        <f>'2023 Pace (11)'!N24</f>
        <v>228</v>
      </c>
      <c r="J24" s="103">
        <f>SUM(B24:I24)</f>
        <v>1824</v>
      </c>
    </row>
    <row r="25" spans="1:16" x14ac:dyDescent="0.2">
      <c r="A25" s="46" t="s">
        <v>5</v>
      </c>
      <c r="B25" s="90">
        <f>'2016 Pace (4)'!N25</f>
        <v>1.3459119496855345</v>
      </c>
      <c r="C25" s="90">
        <f>'2017 Pace (5)'!N25</f>
        <v>1.1267605633802817</v>
      </c>
      <c r="D25" s="90">
        <f>'2018 Pace (6)'!N25</f>
        <v>1.1470588235294117</v>
      </c>
      <c r="E25" s="90">
        <f>'2019 Pace (7)'!N25</f>
        <v>0.9375</v>
      </c>
      <c r="F25" s="90">
        <f>'2020 Pace (8)'!N25</f>
        <v>1</v>
      </c>
      <c r="G25" s="90">
        <f>'2021 Pace (9)'!N25</f>
        <v>1</v>
      </c>
      <c r="H25" s="90">
        <f>'2022 Pace (10)'!N25</f>
        <v>5</v>
      </c>
      <c r="I25" s="90">
        <f>'2023 Pace (11)'!N25</f>
        <v>2</v>
      </c>
      <c r="J25" s="49">
        <f>IF(J22=0,J19/1,J19/J22)</f>
        <v>1.2577319587628866</v>
      </c>
    </row>
    <row r="26" spans="1:16" x14ac:dyDescent="0.2">
      <c r="A26" s="107" t="s">
        <v>57</v>
      </c>
      <c r="B26" s="29">
        <f>'2016 Pace (4)'!N26</f>
        <v>463</v>
      </c>
      <c r="C26" s="29">
        <f>'2017 Pace (5)'!N26</f>
        <v>217</v>
      </c>
      <c r="D26" s="29">
        <f>'2018 Pace (6)'!N26</f>
        <v>94</v>
      </c>
      <c r="E26" s="29">
        <f>'2019 Pace (7)'!N26</f>
        <v>42</v>
      </c>
      <c r="F26" s="29">
        <f>'2020 Pace (8)'!N26</f>
        <v>36</v>
      </c>
      <c r="G26" s="29">
        <f>'2021 Pace (9)'!N26</f>
        <v>14</v>
      </c>
      <c r="H26" s="29">
        <f>'2022 Pace (10)'!N26</f>
        <v>11</v>
      </c>
      <c r="I26" s="29">
        <f>'2023 Pace (11)'!N26</f>
        <v>3</v>
      </c>
      <c r="J26" s="100">
        <f>SUM(B26:I26)</f>
        <v>880</v>
      </c>
    </row>
    <row r="27" spans="1:16" x14ac:dyDescent="0.2">
      <c r="A27" s="108" t="s">
        <v>58</v>
      </c>
      <c r="B27" s="58">
        <f>'2016 Pace (4)'!N27</f>
        <v>249</v>
      </c>
      <c r="C27" s="58">
        <f>'2017 Pace (5)'!N27</f>
        <v>137</v>
      </c>
      <c r="D27" s="58">
        <f>'2018 Pace (6)'!N27</f>
        <v>55</v>
      </c>
      <c r="E27" s="58">
        <f>'2019 Pace (7)'!N27</f>
        <v>27</v>
      </c>
      <c r="F27" s="58">
        <f>'2020 Pace (8)'!N27</f>
        <v>29</v>
      </c>
      <c r="G27" s="58">
        <f>'2021 Pace (9)'!N27</f>
        <v>10</v>
      </c>
      <c r="H27" s="58">
        <f>'2022 Pace (10)'!N27</f>
        <v>6</v>
      </c>
      <c r="I27" s="58">
        <f>'2023 Pace (11)'!N27</f>
        <v>1</v>
      </c>
      <c r="J27" s="57">
        <f>SUM(B27:I27)</f>
        <v>514</v>
      </c>
    </row>
    <row r="28" spans="1:16" x14ac:dyDescent="0.2">
      <c r="A28" s="107" t="s">
        <v>8</v>
      </c>
      <c r="B28" s="31">
        <f>'2016 Pace (4)'!N28</f>
        <v>0.46220302375809935</v>
      </c>
      <c r="C28" s="31">
        <f>'2017 Pace (5)'!N28</f>
        <v>0.3686635944700461</v>
      </c>
      <c r="D28" s="31">
        <f>'2018 Pace (6)'!N28</f>
        <v>0.41489361702127658</v>
      </c>
      <c r="E28" s="31">
        <f>'2019 Pace (7)'!N28</f>
        <v>0.35714285714285715</v>
      </c>
      <c r="F28" s="31">
        <f>'2020 Pace (8)'!N28</f>
        <v>0.19444444444444445</v>
      </c>
      <c r="G28" s="31">
        <f>'2021 Pace (9)'!N28</f>
        <v>0.2857142857142857</v>
      </c>
      <c r="H28" s="31">
        <f>'2022 Pace (10)'!N28</f>
        <v>0.45454545454545453</v>
      </c>
      <c r="I28" s="31">
        <f>'2023 Pace (11)'!N28</f>
        <v>0.66666666666666663</v>
      </c>
      <c r="J28" s="104">
        <f>J19/J26</f>
        <v>0.41590909090909089</v>
      </c>
    </row>
    <row r="29" spans="1:16" ht="13.5" thickBot="1" x14ac:dyDescent="0.25">
      <c r="A29" s="109" t="s">
        <v>59</v>
      </c>
      <c r="B29" s="105">
        <f>'2016 Pace (4)'!N29</f>
        <v>70</v>
      </c>
      <c r="C29" s="105">
        <f>'2017 Pace (5)'!N29</f>
        <v>62</v>
      </c>
      <c r="D29" s="105">
        <f>'2018 Pace (6)'!N29</f>
        <v>31</v>
      </c>
      <c r="E29" s="105">
        <f>'2019 Pace (7)'!N29</f>
        <v>32</v>
      </c>
      <c r="F29" s="105">
        <f>'2020 Pace (8)'!N29</f>
        <v>15</v>
      </c>
      <c r="G29" s="105">
        <f>'2021 Pace (9)'!N29</f>
        <v>6</v>
      </c>
      <c r="H29" s="105">
        <f>'2022 Pace (10)'!N29</f>
        <v>7</v>
      </c>
      <c r="I29" s="105">
        <f>'2023 Pace (11)'!N29</f>
        <v>1</v>
      </c>
      <c r="J29" s="106">
        <f>SUM(B29:I29)</f>
        <v>224</v>
      </c>
    </row>
    <row r="30" spans="1:16" ht="15.75" thickTop="1" x14ac:dyDescent="0.2">
      <c r="A30" s="84"/>
      <c r="B30" s="83"/>
      <c r="C30" s="83"/>
      <c r="D30" s="83"/>
      <c r="E30" s="83"/>
      <c r="F30" s="83"/>
      <c r="G30" s="83"/>
      <c r="H30" s="83"/>
      <c r="I30" s="83"/>
      <c r="J30" s="85"/>
    </row>
    <row r="31" spans="1:16" x14ac:dyDescent="0.2">
      <c r="A31" s="27"/>
      <c r="B31" s="26"/>
      <c r="C31" s="26"/>
      <c r="D31" s="26"/>
      <c r="E31" s="26"/>
      <c r="F31" s="26"/>
      <c r="G31" s="26"/>
      <c r="H31" s="26"/>
      <c r="I31" s="26"/>
      <c r="J31" s="26"/>
    </row>
    <row r="52" spans="10:10" x14ac:dyDescent="0.2">
      <c r="J52" s="5" t="s">
        <v>25</v>
      </c>
    </row>
  </sheetData>
  <sheetProtection password="CC2E" sheet="1" objects="1" scenarios="1"/>
  <hyperlinks>
    <hyperlink ref="J52" location="'Table of Contents (2)'!A1" display="Table of Contents"/>
  </hyperlinks>
  <pageMargins left="0.25" right="0.25" top="0.75" bottom="0.75" header="0.3" footer="0.3"/>
  <pageSetup scale="77" orientation="landscape" verticalDpi="0" r:id="rId1"/>
  <headerFooter alignWithMargins="0">
    <oddFooter>&amp;C&amp;F
&amp;P  of  &amp;N</oddFooter>
    <firstFooter>&amp;C&amp;P of &amp;N</first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2:N52"/>
  <sheetViews>
    <sheetView showGridLines="0" showRowColHeaders="0" tabSelected="1" zoomScale="90" zoomScaleNormal="90" workbookViewId="0">
      <selection activeCell="A73" sqref="A73"/>
    </sheetView>
  </sheetViews>
  <sheetFormatPr defaultRowHeight="12.75" x14ac:dyDescent="0.2"/>
  <cols>
    <col min="1" max="1" width="27.7109375" style="7" customWidth="1"/>
    <col min="2" max="13" width="10.7109375" style="7" customWidth="1"/>
    <col min="14" max="14" width="12.7109375" style="7" customWidth="1"/>
    <col min="15" max="16384" width="9.140625" style="7"/>
  </cols>
  <sheetData>
    <row r="2" spans="1:14" ht="18" x14ac:dyDescent="0.25">
      <c r="A2" s="40" t="s">
        <v>1</v>
      </c>
      <c r="B2" s="36"/>
      <c r="C2" s="36"/>
      <c r="D2" s="39"/>
      <c r="E2" s="39"/>
      <c r="F2" s="76" t="s">
        <v>90</v>
      </c>
      <c r="G2" s="41"/>
      <c r="J2" s="38"/>
      <c r="K2" s="77" t="s">
        <v>91</v>
      </c>
      <c r="L2" s="38"/>
      <c r="M2" s="38"/>
    </row>
    <row r="3" spans="1:14" x14ac:dyDescent="0.2">
      <c r="J3" s="37"/>
      <c r="K3" s="37" t="s">
        <v>92</v>
      </c>
      <c r="L3" s="37"/>
    </row>
    <row r="4" spans="1:14" ht="15.75" x14ac:dyDescent="0.25">
      <c r="B4" s="35"/>
      <c r="C4" s="35"/>
      <c r="F4" s="91">
        <v>2016</v>
      </c>
      <c r="G4" s="34"/>
      <c r="H4" s="33"/>
      <c r="I4" s="33"/>
      <c r="J4" s="33"/>
    </row>
    <row r="5" spans="1:14" ht="15.75" thickBot="1" x14ac:dyDescent="0.25">
      <c r="A5" s="56" t="s">
        <v>95</v>
      </c>
      <c r="B5" s="53" t="s">
        <v>10</v>
      </c>
      <c r="C5" s="53" t="s">
        <v>11</v>
      </c>
      <c r="D5" s="53" t="s">
        <v>12</v>
      </c>
      <c r="E5" s="53" t="s">
        <v>13</v>
      </c>
      <c r="F5" s="53" t="s">
        <v>14</v>
      </c>
      <c r="G5" s="53" t="s">
        <v>15</v>
      </c>
      <c r="H5" s="53" t="s">
        <v>16</v>
      </c>
      <c r="I5" s="53" t="s">
        <v>17</v>
      </c>
      <c r="J5" s="53" t="s">
        <v>18</v>
      </c>
      <c r="K5" s="53" t="s">
        <v>22</v>
      </c>
      <c r="L5" s="53" t="s">
        <v>19</v>
      </c>
      <c r="M5" s="53" t="s">
        <v>20</v>
      </c>
      <c r="N5" s="53" t="s">
        <v>21</v>
      </c>
    </row>
    <row r="6" spans="1:14" ht="13.5" thickTop="1" x14ac:dyDescent="0.2">
      <c r="A6" s="50" t="s">
        <v>65</v>
      </c>
      <c r="B6" s="54">
        <v>17918</v>
      </c>
      <c r="C6" s="54">
        <v>11630</v>
      </c>
      <c r="D6" s="54">
        <v>20445</v>
      </c>
      <c r="E6" s="54">
        <v>57669</v>
      </c>
      <c r="F6" s="54">
        <v>24493</v>
      </c>
      <c r="G6" s="54">
        <v>20642</v>
      </c>
      <c r="H6" s="54">
        <v>18739</v>
      </c>
      <c r="I6" s="54">
        <v>19638</v>
      </c>
      <c r="J6" s="54">
        <v>27043</v>
      </c>
      <c r="K6" s="54">
        <v>26687</v>
      </c>
      <c r="L6" s="54">
        <v>13645</v>
      </c>
      <c r="M6" s="54">
        <v>8258</v>
      </c>
      <c r="N6" s="55">
        <v>266807</v>
      </c>
    </row>
    <row r="7" spans="1:14" x14ac:dyDescent="0.2">
      <c r="A7" s="93" t="s">
        <v>3</v>
      </c>
      <c r="B7" s="96">
        <v>17918</v>
      </c>
      <c r="C7" s="96">
        <v>11630</v>
      </c>
      <c r="D7" s="96">
        <v>18085</v>
      </c>
      <c r="E7" s="96">
        <v>56623</v>
      </c>
      <c r="F7" s="96">
        <v>23573</v>
      </c>
      <c r="G7" s="96">
        <v>19053</v>
      </c>
      <c r="H7" s="96">
        <v>18154</v>
      </c>
      <c r="I7" s="96">
        <v>19422</v>
      </c>
      <c r="J7" s="96">
        <v>26098</v>
      </c>
      <c r="K7" s="96">
        <v>26343</v>
      </c>
      <c r="L7" s="96">
        <v>11773</v>
      </c>
      <c r="M7" s="96">
        <v>7818</v>
      </c>
      <c r="N7" s="97">
        <v>256490</v>
      </c>
    </row>
    <row r="8" spans="1:14" x14ac:dyDescent="0.2">
      <c r="A8" s="92" t="s">
        <v>67</v>
      </c>
      <c r="B8" s="94">
        <v>0</v>
      </c>
      <c r="C8" s="94">
        <v>0</v>
      </c>
      <c r="D8" s="94">
        <v>2360</v>
      </c>
      <c r="E8" s="94">
        <v>1046</v>
      </c>
      <c r="F8" s="94">
        <v>920</v>
      </c>
      <c r="G8" s="94">
        <v>1589</v>
      </c>
      <c r="H8" s="94">
        <v>585</v>
      </c>
      <c r="I8" s="94">
        <v>216</v>
      </c>
      <c r="J8" s="94">
        <v>945</v>
      </c>
      <c r="K8" s="94">
        <v>344</v>
      </c>
      <c r="L8" s="94">
        <v>1872</v>
      </c>
      <c r="M8" s="94">
        <v>440</v>
      </c>
      <c r="N8" s="95">
        <v>10317</v>
      </c>
    </row>
    <row r="9" spans="1:14" x14ac:dyDescent="0.2">
      <c r="A9" s="32" t="s">
        <v>4</v>
      </c>
      <c r="B9" s="42">
        <v>10735</v>
      </c>
      <c r="C9" s="42">
        <v>9504</v>
      </c>
      <c r="D9" s="42">
        <v>14169</v>
      </c>
      <c r="E9" s="42">
        <v>35454</v>
      </c>
      <c r="F9" s="42">
        <v>38944</v>
      </c>
      <c r="G9" s="42">
        <v>40345</v>
      </c>
      <c r="H9" s="42">
        <v>35290</v>
      </c>
      <c r="I9" s="42">
        <v>26777</v>
      </c>
      <c r="J9" s="42">
        <v>23292</v>
      </c>
      <c r="K9" s="42">
        <v>31417</v>
      </c>
      <c r="L9" s="42">
        <v>15067</v>
      </c>
      <c r="M9" s="42">
        <v>1941</v>
      </c>
      <c r="N9" s="43">
        <v>282935</v>
      </c>
    </row>
    <row r="10" spans="1:14" x14ac:dyDescent="0.2">
      <c r="A10" s="46" t="s">
        <v>76</v>
      </c>
      <c r="B10" s="99">
        <v>7183</v>
      </c>
      <c r="C10" s="99">
        <v>2126</v>
      </c>
      <c r="D10" s="99">
        <v>6276</v>
      </c>
      <c r="E10" s="99">
        <v>22215</v>
      </c>
      <c r="F10" s="99">
        <v>-14451</v>
      </c>
      <c r="G10" s="99">
        <v>-19703</v>
      </c>
      <c r="H10" s="99">
        <v>-16551</v>
      </c>
      <c r="I10" s="99">
        <v>-7139</v>
      </c>
      <c r="J10" s="99">
        <v>3751</v>
      </c>
      <c r="K10" s="99">
        <v>-4730</v>
      </c>
      <c r="L10" s="99">
        <v>-1422</v>
      </c>
      <c r="M10" s="99">
        <v>6317</v>
      </c>
      <c r="N10" s="98">
        <v>-16128</v>
      </c>
    </row>
    <row r="11" spans="1:14" x14ac:dyDescent="0.2">
      <c r="A11" s="107" t="s">
        <v>55</v>
      </c>
      <c r="B11" s="89">
        <v>10735</v>
      </c>
      <c r="C11" s="89">
        <v>9628</v>
      </c>
      <c r="D11" s="89">
        <v>14478</v>
      </c>
      <c r="E11" s="89">
        <v>36700</v>
      </c>
      <c r="F11" s="89">
        <v>40650</v>
      </c>
      <c r="G11" s="89">
        <v>42741</v>
      </c>
      <c r="H11" s="89">
        <v>38012</v>
      </c>
      <c r="I11" s="89">
        <v>29185</v>
      </c>
      <c r="J11" s="89">
        <v>25733</v>
      </c>
      <c r="K11" s="89">
        <v>35544</v>
      </c>
      <c r="L11" s="89">
        <v>17296</v>
      </c>
      <c r="M11" s="89">
        <v>2298</v>
      </c>
      <c r="N11" s="103">
        <v>303000</v>
      </c>
    </row>
    <row r="12" spans="1:14" x14ac:dyDescent="0.2">
      <c r="A12" s="46" t="s">
        <v>5</v>
      </c>
      <c r="B12" s="86">
        <v>1.67</v>
      </c>
      <c r="C12" s="86">
        <v>1.22</v>
      </c>
      <c r="D12" s="86">
        <v>1.44</v>
      </c>
      <c r="E12" s="86">
        <v>1.63</v>
      </c>
      <c r="F12" s="86">
        <v>0.63</v>
      </c>
      <c r="G12" s="86">
        <v>0.51</v>
      </c>
      <c r="H12" s="86">
        <v>0.53</v>
      </c>
      <c r="I12" s="86">
        <v>0.73</v>
      </c>
      <c r="J12" s="86">
        <v>1.1599999999999999</v>
      </c>
      <c r="K12" s="86">
        <v>0.85</v>
      </c>
      <c r="L12" s="86">
        <v>0.91</v>
      </c>
      <c r="M12" s="86">
        <v>4.25</v>
      </c>
      <c r="N12" s="87">
        <v>0.94299750826161488</v>
      </c>
    </row>
    <row r="13" spans="1:14" x14ac:dyDescent="0.2">
      <c r="A13" s="107" t="s">
        <v>6</v>
      </c>
      <c r="B13" s="112">
        <v>25818</v>
      </c>
      <c r="C13" s="112">
        <v>27856</v>
      </c>
      <c r="D13" s="112">
        <v>44153</v>
      </c>
      <c r="E13" s="112">
        <v>143303</v>
      </c>
      <c r="F13" s="112">
        <v>128166</v>
      </c>
      <c r="G13" s="112">
        <v>147314</v>
      </c>
      <c r="H13" s="112">
        <v>82811</v>
      </c>
      <c r="I13" s="112">
        <v>76570</v>
      </c>
      <c r="J13" s="112">
        <v>98780</v>
      </c>
      <c r="K13" s="112">
        <v>65621</v>
      </c>
      <c r="L13" s="112">
        <v>34860</v>
      </c>
      <c r="M13" s="112">
        <v>8258</v>
      </c>
      <c r="N13" s="113">
        <v>883510</v>
      </c>
    </row>
    <row r="14" spans="1:14" x14ac:dyDescent="0.2">
      <c r="A14" s="46" t="s">
        <v>7</v>
      </c>
      <c r="B14" s="58">
        <v>7900</v>
      </c>
      <c r="C14" s="58">
        <v>16226</v>
      </c>
      <c r="D14" s="58">
        <v>23708</v>
      </c>
      <c r="E14" s="58">
        <v>85634</v>
      </c>
      <c r="F14" s="58">
        <v>103673</v>
      </c>
      <c r="G14" s="58">
        <v>126672</v>
      </c>
      <c r="H14" s="58">
        <v>64072</v>
      </c>
      <c r="I14" s="58">
        <v>56932</v>
      </c>
      <c r="J14" s="58">
        <v>71737</v>
      </c>
      <c r="K14" s="58">
        <v>38934</v>
      </c>
      <c r="L14" s="58">
        <v>21215</v>
      </c>
      <c r="M14" s="58">
        <v>0</v>
      </c>
      <c r="N14" s="57">
        <v>616703</v>
      </c>
    </row>
    <row r="15" spans="1:14" x14ac:dyDescent="0.2">
      <c r="A15" s="107" t="s">
        <v>8</v>
      </c>
      <c r="B15" s="110">
        <v>0.69</v>
      </c>
      <c r="C15" s="110">
        <v>0.42</v>
      </c>
      <c r="D15" s="110">
        <v>0.46</v>
      </c>
      <c r="E15" s="110">
        <v>0.4</v>
      </c>
      <c r="F15" s="110">
        <v>0.19</v>
      </c>
      <c r="G15" s="110">
        <v>0.14000000000000001</v>
      </c>
      <c r="H15" s="110">
        <v>0.23</v>
      </c>
      <c r="I15" s="110">
        <v>0.26</v>
      </c>
      <c r="J15" s="110">
        <v>0.27</v>
      </c>
      <c r="K15" s="110">
        <v>0.41</v>
      </c>
      <c r="L15" s="110">
        <v>0.39</v>
      </c>
      <c r="M15" s="110">
        <v>1</v>
      </c>
      <c r="N15" s="111">
        <v>0.30198526332469355</v>
      </c>
    </row>
    <row r="16" spans="1:14" ht="13.5" thickBot="1" x14ac:dyDescent="0.25">
      <c r="A16" s="109" t="s">
        <v>9</v>
      </c>
      <c r="B16" s="116">
        <v>0</v>
      </c>
      <c r="C16" s="116">
        <v>1416</v>
      </c>
      <c r="D16" s="116">
        <v>684</v>
      </c>
      <c r="E16" s="116">
        <v>3075</v>
      </c>
      <c r="F16" s="116">
        <v>14204</v>
      </c>
      <c r="G16" s="116">
        <v>954</v>
      </c>
      <c r="H16" s="116">
        <v>1929</v>
      </c>
      <c r="I16" s="116">
        <v>720</v>
      </c>
      <c r="J16" s="116">
        <v>7379</v>
      </c>
      <c r="K16" s="116">
        <v>5315</v>
      </c>
      <c r="L16" s="116">
        <v>1588</v>
      </c>
      <c r="M16" s="116">
        <v>0</v>
      </c>
      <c r="N16" s="117">
        <v>37264</v>
      </c>
    </row>
    <row r="17" spans="1:14" ht="13.5" thickTop="1" x14ac:dyDescent="0.2"/>
    <row r="18" spans="1:14" ht="15.75" thickBot="1" x14ac:dyDescent="0.25">
      <c r="A18" s="56" t="s">
        <v>96</v>
      </c>
      <c r="B18" s="30"/>
      <c r="C18" s="30"/>
      <c r="D18" s="30"/>
      <c r="E18" s="30"/>
      <c r="F18" s="44"/>
      <c r="G18" s="44"/>
    </row>
    <row r="19" spans="1:14" ht="13.5" thickTop="1" x14ac:dyDescent="0.2">
      <c r="A19" s="50" t="s">
        <v>66</v>
      </c>
      <c r="B19" s="54">
        <v>13</v>
      </c>
      <c r="C19" s="54">
        <v>15</v>
      </c>
      <c r="D19" s="54">
        <v>14</v>
      </c>
      <c r="E19" s="54">
        <v>23</v>
      </c>
      <c r="F19" s="54">
        <v>28</v>
      </c>
      <c r="G19" s="54">
        <v>24</v>
      </c>
      <c r="H19" s="54">
        <v>19</v>
      </c>
      <c r="I19" s="54">
        <v>9</v>
      </c>
      <c r="J19" s="54">
        <v>32</v>
      </c>
      <c r="K19" s="54">
        <v>23</v>
      </c>
      <c r="L19" s="54">
        <v>10</v>
      </c>
      <c r="M19" s="54">
        <v>4</v>
      </c>
      <c r="N19" s="55">
        <v>214</v>
      </c>
    </row>
    <row r="20" spans="1:14" x14ac:dyDescent="0.2">
      <c r="A20" s="93" t="s">
        <v>56</v>
      </c>
      <c r="B20" s="96">
        <v>13</v>
      </c>
      <c r="C20" s="96">
        <v>15</v>
      </c>
      <c r="D20" s="96">
        <v>11</v>
      </c>
      <c r="E20" s="96">
        <v>20</v>
      </c>
      <c r="F20" s="96">
        <v>22</v>
      </c>
      <c r="G20" s="96">
        <v>19</v>
      </c>
      <c r="H20" s="96">
        <v>16</v>
      </c>
      <c r="I20" s="96">
        <v>7</v>
      </c>
      <c r="J20" s="96">
        <v>28</v>
      </c>
      <c r="K20" s="96">
        <v>20</v>
      </c>
      <c r="L20" s="96">
        <v>7</v>
      </c>
      <c r="M20" s="96">
        <v>2</v>
      </c>
      <c r="N20" s="97">
        <v>180</v>
      </c>
    </row>
    <row r="21" spans="1:14" x14ac:dyDescent="0.2">
      <c r="A21" s="92" t="s">
        <v>68</v>
      </c>
      <c r="B21" s="94">
        <v>0</v>
      </c>
      <c r="C21" s="94">
        <v>0</v>
      </c>
      <c r="D21" s="94">
        <v>3</v>
      </c>
      <c r="E21" s="94">
        <v>3</v>
      </c>
      <c r="F21" s="94">
        <v>6</v>
      </c>
      <c r="G21" s="94">
        <v>5</v>
      </c>
      <c r="H21" s="94">
        <v>3</v>
      </c>
      <c r="I21" s="94">
        <v>2</v>
      </c>
      <c r="J21" s="94">
        <v>4</v>
      </c>
      <c r="K21" s="94">
        <v>3</v>
      </c>
      <c r="L21" s="94">
        <v>3</v>
      </c>
      <c r="M21" s="94">
        <v>2</v>
      </c>
      <c r="N21" s="95">
        <v>34</v>
      </c>
    </row>
    <row r="22" spans="1:14" x14ac:dyDescent="0.2">
      <c r="A22" s="32" t="s">
        <v>4</v>
      </c>
      <c r="B22" s="42">
        <v>8</v>
      </c>
      <c r="C22" s="42">
        <v>9</v>
      </c>
      <c r="D22" s="42">
        <v>13</v>
      </c>
      <c r="E22" s="42">
        <v>16</v>
      </c>
      <c r="F22" s="42">
        <v>24</v>
      </c>
      <c r="G22" s="42">
        <v>22</v>
      </c>
      <c r="H22" s="42">
        <v>14</v>
      </c>
      <c r="I22" s="42">
        <v>9</v>
      </c>
      <c r="J22" s="42">
        <v>18</v>
      </c>
      <c r="K22" s="42">
        <v>16</v>
      </c>
      <c r="L22" s="42">
        <v>8</v>
      </c>
      <c r="M22" s="42">
        <v>2</v>
      </c>
      <c r="N22" s="43">
        <v>159</v>
      </c>
    </row>
    <row r="23" spans="1:14" x14ac:dyDescent="0.2">
      <c r="A23" s="46" t="s">
        <v>76</v>
      </c>
      <c r="B23" s="99">
        <v>5</v>
      </c>
      <c r="C23" s="99">
        <v>6</v>
      </c>
      <c r="D23" s="99">
        <v>1</v>
      </c>
      <c r="E23" s="99">
        <v>7</v>
      </c>
      <c r="F23" s="99">
        <v>4</v>
      </c>
      <c r="G23" s="99">
        <v>2</v>
      </c>
      <c r="H23" s="99">
        <v>5</v>
      </c>
      <c r="I23" s="99">
        <v>0</v>
      </c>
      <c r="J23" s="99">
        <v>14</v>
      </c>
      <c r="K23" s="99">
        <v>7</v>
      </c>
      <c r="L23" s="99">
        <v>2</v>
      </c>
      <c r="M23" s="99">
        <v>2</v>
      </c>
      <c r="N23" s="98">
        <v>55</v>
      </c>
    </row>
    <row r="24" spans="1:14" x14ac:dyDescent="0.2">
      <c r="A24" s="107" t="s">
        <v>55</v>
      </c>
      <c r="B24" s="89">
        <v>8</v>
      </c>
      <c r="C24" s="89">
        <v>10</v>
      </c>
      <c r="D24" s="89">
        <v>15</v>
      </c>
      <c r="E24" s="89">
        <v>20</v>
      </c>
      <c r="F24" s="89">
        <v>31</v>
      </c>
      <c r="G24" s="89">
        <v>31</v>
      </c>
      <c r="H24" s="89">
        <v>21</v>
      </c>
      <c r="I24" s="89">
        <v>14</v>
      </c>
      <c r="J24" s="89">
        <v>30</v>
      </c>
      <c r="K24" s="89">
        <v>29</v>
      </c>
      <c r="L24" s="89">
        <v>15</v>
      </c>
      <c r="M24" s="89">
        <v>4</v>
      </c>
      <c r="N24" s="103">
        <v>228</v>
      </c>
    </row>
    <row r="25" spans="1:14" x14ac:dyDescent="0.2">
      <c r="A25" s="46" t="s">
        <v>5</v>
      </c>
      <c r="B25" s="86">
        <v>1.62</v>
      </c>
      <c r="C25" s="86">
        <v>1.67</v>
      </c>
      <c r="D25" s="86">
        <v>1.08</v>
      </c>
      <c r="E25" s="86">
        <v>1.44</v>
      </c>
      <c r="F25" s="86">
        <v>1.17</v>
      </c>
      <c r="G25" s="86">
        <v>1.0900000000000001</v>
      </c>
      <c r="H25" s="86">
        <v>1.36</v>
      </c>
      <c r="I25" s="86">
        <v>1</v>
      </c>
      <c r="J25" s="86">
        <v>1.78</v>
      </c>
      <c r="K25" s="86">
        <v>1.44</v>
      </c>
      <c r="L25" s="86">
        <v>1.25</v>
      </c>
      <c r="M25" s="86">
        <v>2</v>
      </c>
      <c r="N25" s="87">
        <v>1.3459119496855345</v>
      </c>
    </row>
    <row r="26" spans="1:14" x14ac:dyDescent="0.2">
      <c r="A26" s="107" t="s">
        <v>57</v>
      </c>
      <c r="B26" s="112">
        <v>21</v>
      </c>
      <c r="C26" s="112">
        <v>32</v>
      </c>
      <c r="D26" s="112">
        <v>23</v>
      </c>
      <c r="E26" s="112">
        <v>58</v>
      </c>
      <c r="F26" s="112">
        <v>70</v>
      </c>
      <c r="G26" s="112">
        <v>63</v>
      </c>
      <c r="H26" s="112">
        <v>42</v>
      </c>
      <c r="I26" s="112">
        <v>26</v>
      </c>
      <c r="J26" s="112">
        <v>58</v>
      </c>
      <c r="K26" s="112">
        <v>47</v>
      </c>
      <c r="L26" s="112">
        <v>19</v>
      </c>
      <c r="M26" s="112">
        <v>4</v>
      </c>
      <c r="N26" s="113">
        <v>463</v>
      </c>
    </row>
    <row r="27" spans="1:14" x14ac:dyDescent="0.2">
      <c r="A27" s="46" t="s">
        <v>58</v>
      </c>
      <c r="B27" s="58">
        <v>8</v>
      </c>
      <c r="C27" s="58">
        <v>17</v>
      </c>
      <c r="D27" s="58">
        <v>9</v>
      </c>
      <c r="E27" s="58">
        <v>35</v>
      </c>
      <c r="F27" s="58">
        <v>42</v>
      </c>
      <c r="G27" s="58">
        <v>39</v>
      </c>
      <c r="H27" s="58">
        <v>23</v>
      </c>
      <c r="I27" s="58">
        <v>17</v>
      </c>
      <c r="J27" s="58">
        <v>26</v>
      </c>
      <c r="K27" s="58">
        <v>24</v>
      </c>
      <c r="L27" s="58">
        <v>9</v>
      </c>
      <c r="M27" s="58">
        <v>0</v>
      </c>
      <c r="N27" s="57">
        <v>249</v>
      </c>
    </row>
    <row r="28" spans="1:14" x14ac:dyDescent="0.2">
      <c r="A28" s="107" t="s">
        <v>8</v>
      </c>
      <c r="B28" s="110">
        <v>0.62</v>
      </c>
      <c r="C28" s="110">
        <v>0.47</v>
      </c>
      <c r="D28" s="110">
        <v>0.48</v>
      </c>
      <c r="E28" s="110">
        <v>0.34</v>
      </c>
      <c r="F28" s="110">
        <v>0.31</v>
      </c>
      <c r="G28" s="110">
        <v>0.3</v>
      </c>
      <c r="H28" s="110">
        <v>0.38</v>
      </c>
      <c r="I28" s="110">
        <v>0.27</v>
      </c>
      <c r="J28" s="110">
        <v>0.48</v>
      </c>
      <c r="K28" s="110">
        <v>0.43</v>
      </c>
      <c r="L28" s="110">
        <v>0.37</v>
      </c>
      <c r="M28" s="110">
        <v>0.5</v>
      </c>
      <c r="N28" s="111">
        <v>0.46220302375809935</v>
      </c>
    </row>
    <row r="29" spans="1:14" ht="13.5" thickBot="1" x14ac:dyDescent="0.25">
      <c r="A29" s="109" t="s">
        <v>59</v>
      </c>
      <c r="B29" s="116">
        <v>0</v>
      </c>
      <c r="C29" s="116">
        <v>5</v>
      </c>
      <c r="D29" s="116">
        <v>4</v>
      </c>
      <c r="E29" s="116">
        <v>12</v>
      </c>
      <c r="F29" s="116">
        <v>8</v>
      </c>
      <c r="G29" s="116">
        <v>6</v>
      </c>
      <c r="H29" s="116">
        <v>5</v>
      </c>
      <c r="I29" s="116">
        <v>3</v>
      </c>
      <c r="J29" s="116">
        <v>12</v>
      </c>
      <c r="K29" s="116">
        <v>10</v>
      </c>
      <c r="L29" s="116">
        <v>5</v>
      </c>
      <c r="M29" s="116">
        <v>0</v>
      </c>
      <c r="N29" s="117">
        <v>70</v>
      </c>
    </row>
    <row r="30" spans="1:14" ht="13.5" thickTop="1" x14ac:dyDescent="0.2"/>
    <row r="52" spans="12:12" x14ac:dyDescent="0.2">
      <c r="L52" s="5" t="s">
        <v>25</v>
      </c>
    </row>
  </sheetData>
  <sheetProtection password="CC2E" sheet="1" objects="1" scenarios="1"/>
  <hyperlinks>
    <hyperlink ref="L52" location="'Table of Contents (2)'!A1" display="Table of Contents"/>
  </hyperlinks>
  <pageMargins left="0.25" right="0.25" top="0.75" bottom="0.75" header="0.3" footer="0.3"/>
  <pageSetup scale="76" orientation="landscape" verticalDpi="0" r:id="rId1"/>
  <headerFooter alignWithMargins="0">
    <oddFooter>&amp;C&amp;F
&amp;P  of  &amp;N</oddFooter>
    <firstFooter>&amp;C&amp;P of &amp;N</first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2:N52"/>
  <sheetViews>
    <sheetView showGridLines="0" showRowColHeaders="0" tabSelected="1" zoomScale="90" zoomScaleNormal="90" workbookViewId="0">
      <selection activeCell="A73" sqref="A73"/>
    </sheetView>
  </sheetViews>
  <sheetFormatPr defaultRowHeight="12.75" x14ac:dyDescent="0.2"/>
  <cols>
    <col min="1" max="1" width="27.7109375" style="7" customWidth="1"/>
    <col min="2" max="13" width="10.7109375" style="7" customWidth="1"/>
    <col min="14" max="14" width="12.7109375" style="7" customWidth="1"/>
    <col min="15" max="16384" width="9.140625" style="7"/>
  </cols>
  <sheetData>
    <row r="2" spans="1:14" ht="18" x14ac:dyDescent="0.25">
      <c r="A2" s="40" t="s">
        <v>1</v>
      </c>
      <c r="B2" s="36"/>
      <c r="C2" s="36"/>
      <c r="D2" s="39"/>
      <c r="E2" s="39"/>
      <c r="F2" s="76" t="s">
        <v>90</v>
      </c>
      <c r="G2" s="41"/>
      <c r="J2" s="38"/>
      <c r="K2" s="77" t="s">
        <v>91</v>
      </c>
      <c r="L2" s="38"/>
      <c r="M2" s="38"/>
    </row>
    <row r="3" spans="1:14" x14ac:dyDescent="0.2">
      <c r="J3" s="37"/>
      <c r="K3" s="37" t="s">
        <v>92</v>
      </c>
      <c r="L3" s="37"/>
    </row>
    <row r="4" spans="1:14" ht="15.75" x14ac:dyDescent="0.25">
      <c r="B4" s="35"/>
      <c r="C4" s="35"/>
      <c r="F4" s="91">
        <v>2017</v>
      </c>
      <c r="G4" s="34"/>
      <c r="H4" s="33"/>
      <c r="I4" s="33"/>
      <c r="J4" s="33"/>
    </row>
    <row r="5" spans="1:14" ht="15.75" thickBot="1" x14ac:dyDescent="0.25">
      <c r="A5" s="56" t="s">
        <v>97</v>
      </c>
      <c r="B5" s="53" t="s">
        <v>10</v>
      </c>
      <c r="C5" s="53" t="s">
        <v>11</v>
      </c>
      <c r="D5" s="53" t="s">
        <v>12</v>
      </c>
      <c r="E5" s="53" t="s">
        <v>13</v>
      </c>
      <c r="F5" s="53" t="s">
        <v>14</v>
      </c>
      <c r="G5" s="53" t="s">
        <v>15</v>
      </c>
      <c r="H5" s="53" t="s">
        <v>16</v>
      </c>
      <c r="I5" s="53" t="s">
        <v>17</v>
      </c>
      <c r="J5" s="53" t="s">
        <v>18</v>
      </c>
      <c r="K5" s="53" t="s">
        <v>22</v>
      </c>
      <c r="L5" s="53" t="s">
        <v>19</v>
      </c>
      <c r="M5" s="53" t="s">
        <v>20</v>
      </c>
      <c r="N5" s="53" t="s">
        <v>21</v>
      </c>
    </row>
    <row r="6" spans="1:14" ht="13.5" thickTop="1" x14ac:dyDescent="0.2">
      <c r="A6" s="50" t="s">
        <v>65</v>
      </c>
      <c r="B6" s="54">
        <v>3710</v>
      </c>
      <c r="C6" s="54">
        <v>13690</v>
      </c>
      <c r="D6" s="54">
        <v>6382</v>
      </c>
      <c r="E6" s="54">
        <v>13018</v>
      </c>
      <c r="F6" s="54">
        <v>17535</v>
      </c>
      <c r="G6" s="54">
        <v>30163</v>
      </c>
      <c r="H6" s="54">
        <v>10179</v>
      </c>
      <c r="I6" s="54">
        <v>16663</v>
      </c>
      <c r="J6" s="54">
        <v>15631</v>
      </c>
      <c r="K6" s="54">
        <v>22279</v>
      </c>
      <c r="L6" s="54">
        <v>6788</v>
      </c>
      <c r="M6" s="54">
        <v>0</v>
      </c>
      <c r="N6" s="55">
        <v>156038</v>
      </c>
    </row>
    <row r="7" spans="1:14" x14ac:dyDescent="0.2">
      <c r="A7" s="93" t="s">
        <v>3</v>
      </c>
      <c r="B7" s="96">
        <v>0</v>
      </c>
      <c r="C7" s="96">
        <v>13690</v>
      </c>
      <c r="D7" s="96">
        <v>4697</v>
      </c>
      <c r="E7" s="96">
        <v>3660</v>
      </c>
      <c r="F7" s="96">
        <v>12002</v>
      </c>
      <c r="G7" s="96">
        <v>28918</v>
      </c>
      <c r="H7" s="96">
        <v>7063</v>
      </c>
      <c r="I7" s="96">
        <v>16663</v>
      </c>
      <c r="J7" s="96">
        <v>6936</v>
      </c>
      <c r="K7" s="96">
        <v>12349</v>
      </c>
      <c r="L7" s="96">
        <v>6788</v>
      </c>
      <c r="M7" s="96">
        <v>0</v>
      </c>
      <c r="N7" s="97">
        <v>112766</v>
      </c>
    </row>
    <row r="8" spans="1:14" x14ac:dyDescent="0.2">
      <c r="A8" s="92" t="s">
        <v>67</v>
      </c>
      <c r="B8" s="94">
        <v>3710</v>
      </c>
      <c r="C8" s="94">
        <v>0</v>
      </c>
      <c r="D8" s="94">
        <v>1685</v>
      </c>
      <c r="E8" s="94">
        <v>9358</v>
      </c>
      <c r="F8" s="94">
        <v>5533</v>
      </c>
      <c r="G8" s="94">
        <v>1245</v>
      </c>
      <c r="H8" s="94">
        <v>3116</v>
      </c>
      <c r="I8" s="94">
        <v>0</v>
      </c>
      <c r="J8" s="94">
        <v>8695</v>
      </c>
      <c r="K8" s="94">
        <v>9930</v>
      </c>
      <c r="L8" s="94">
        <v>0</v>
      </c>
      <c r="M8" s="94">
        <v>0</v>
      </c>
      <c r="N8" s="95">
        <v>43272</v>
      </c>
    </row>
    <row r="9" spans="1:14" x14ac:dyDescent="0.2">
      <c r="A9" s="32" t="s">
        <v>4</v>
      </c>
      <c r="B9" s="42">
        <v>8801</v>
      </c>
      <c r="C9" s="42">
        <v>7810</v>
      </c>
      <c r="D9" s="42">
        <v>11500</v>
      </c>
      <c r="E9" s="42">
        <v>28656</v>
      </c>
      <c r="F9" s="42">
        <v>30887</v>
      </c>
      <c r="G9" s="42">
        <v>31830</v>
      </c>
      <c r="H9" s="42">
        <v>27244</v>
      </c>
      <c r="I9" s="42">
        <v>20241</v>
      </c>
      <c r="J9" s="42">
        <v>17474</v>
      </c>
      <c r="K9" s="42">
        <v>23475</v>
      </c>
      <c r="L9" s="42">
        <v>11083</v>
      </c>
      <c r="M9" s="42">
        <v>1436</v>
      </c>
      <c r="N9" s="43">
        <v>220437</v>
      </c>
    </row>
    <row r="10" spans="1:14" x14ac:dyDescent="0.2">
      <c r="A10" s="46" t="s">
        <v>76</v>
      </c>
      <c r="B10" s="99">
        <v>-5091</v>
      </c>
      <c r="C10" s="99">
        <v>5880</v>
      </c>
      <c r="D10" s="99">
        <v>-5118</v>
      </c>
      <c r="E10" s="99">
        <v>-15638</v>
      </c>
      <c r="F10" s="99">
        <v>-13352</v>
      </c>
      <c r="G10" s="99">
        <v>-1667</v>
      </c>
      <c r="H10" s="99">
        <v>-17065</v>
      </c>
      <c r="I10" s="99">
        <v>-3578</v>
      </c>
      <c r="J10" s="99">
        <v>-1843</v>
      </c>
      <c r="K10" s="99">
        <v>-1196</v>
      </c>
      <c r="L10" s="99">
        <v>-4295</v>
      </c>
      <c r="M10" s="99">
        <v>-1436</v>
      </c>
      <c r="N10" s="98">
        <v>-64399</v>
      </c>
    </row>
    <row r="11" spans="1:14" x14ac:dyDescent="0.2">
      <c r="A11" s="107" t="s">
        <v>55</v>
      </c>
      <c r="B11" s="89">
        <v>10735</v>
      </c>
      <c r="C11" s="89">
        <v>9628</v>
      </c>
      <c r="D11" s="89">
        <v>14478</v>
      </c>
      <c r="E11" s="89">
        <v>36700</v>
      </c>
      <c r="F11" s="89">
        <v>40650</v>
      </c>
      <c r="G11" s="89">
        <v>42741</v>
      </c>
      <c r="H11" s="89">
        <v>38012</v>
      </c>
      <c r="I11" s="89">
        <v>29185</v>
      </c>
      <c r="J11" s="89">
        <v>25733</v>
      </c>
      <c r="K11" s="89">
        <v>35544</v>
      </c>
      <c r="L11" s="89">
        <v>17296</v>
      </c>
      <c r="M11" s="89">
        <v>2298</v>
      </c>
      <c r="N11" s="103">
        <v>303000</v>
      </c>
    </row>
    <row r="12" spans="1:14" x14ac:dyDescent="0.2">
      <c r="A12" s="46" t="s">
        <v>5</v>
      </c>
      <c r="B12" s="86">
        <v>0.42</v>
      </c>
      <c r="C12" s="86">
        <v>1.75</v>
      </c>
      <c r="D12" s="86">
        <v>0.55000000000000004</v>
      </c>
      <c r="E12" s="86">
        <v>0.45</v>
      </c>
      <c r="F12" s="86">
        <v>0.56999999999999995</v>
      </c>
      <c r="G12" s="86">
        <v>0.95</v>
      </c>
      <c r="H12" s="86">
        <v>0.37</v>
      </c>
      <c r="I12" s="86">
        <v>0.82</v>
      </c>
      <c r="J12" s="86">
        <v>0.89</v>
      </c>
      <c r="K12" s="86">
        <v>0.95</v>
      </c>
      <c r="L12" s="86">
        <v>0.61</v>
      </c>
      <c r="M12" s="86">
        <v>0</v>
      </c>
      <c r="N12" s="87">
        <v>0.70785757381927716</v>
      </c>
    </row>
    <row r="13" spans="1:14" x14ac:dyDescent="0.2">
      <c r="A13" s="107" t="s">
        <v>6</v>
      </c>
      <c r="B13" s="112">
        <v>33484</v>
      </c>
      <c r="C13" s="112">
        <v>45173</v>
      </c>
      <c r="D13" s="112">
        <v>28984</v>
      </c>
      <c r="E13" s="112">
        <v>64546</v>
      </c>
      <c r="F13" s="112">
        <v>102320</v>
      </c>
      <c r="G13" s="112">
        <v>89385</v>
      </c>
      <c r="H13" s="112">
        <v>78203</v>
      </c>
      <c r="I13" s="112">
        <v>43222</v>
      </c>
      <c r="J13" s="112">
        <v>91746</v>
      </c>
      <c r="K13" s="112">
        <v>81897</v>
      </c>
      <c r="L13" s="112">
        <v>32512</v>
      </c>
      <c r="M13" s="112">
        <v>0</v>
      </c>
      <c r="N13" s="113">
        <v>691472</v>
      </c>
    </row>
    <row r="14" spans="1:14" x14ac:dyDescent="0.2">
      <c r="A14" s="46" t="s">
        <v>7</v>
      </c>
      <c r="B14" s="58">
        <v>29774</v>
      </c>
      <c r="C14" s="58">
        <v>31483</v>
      </c>
      <c r="D14" s="58">
        <v>22602</v>
      </c>
      <c r="E14" s="58">
        <v>51528</v>
      </c>
      <c r="F14" s="58">
        <v>84785</v>
      </c>
      <c r="G14" s="58">
        <v>59222</v>
      </c>
      <c r="H14" s="58">
        <v>68024</v>
      </c>
      <c r="I14" s="58">
        <v>26559</v>
      </c>
      <c r="J14" s="58">
        <v>76115</v>
      </c>
      <c r="K14" s="58">
        <v>59618</v>
      </c>
      <c r="L14" s="58">
        <v>25724</v>
      </c>
      <c r="M14" s="58">
        <v>0</v>
      </c>
      <c r="N14" s="57">
        <v>535434</v>
      </c>
    </row>
    <row r="15" spans="1:14" x14ac:dyDescent="0.2">
      <c r="A15" s="107" t="s">
        <v>8</v>
      </c>
      <c r="B15" s="110">
        <v>0.11</v>
      </c>
      <c r="C15" s="110">
        <v>0.3</v>
      </c>
      <c r="D15" s="110">
        <v>0.22</v>
      </c>
      <c r="E15" s="110">
        <v>0.2</v>
      </c>
      <c r="F15" s="110">
        <v>0.17</v>
      </c>
      <c r="G15" s="110">
        <v>0.34</v>
      </c>
      <c r="H15" s="110">
        <v>0.13</v>
      </c>
      <c r="I15" s="110">
        <v>0.39</v>
      </c>
      <c r="J15" s="110">
        <v>0.17</v>
      </c>
      <c r="K15" s="110">
        <v>0.27</v>
      </c>
      <c r="L15" s="110">
        <v>0.21</v>
      </c>
      <c r="M15" s="110">
        <v>0</v>
      </c>
      <c r="N15" s="111">
        <v>0.22566061966355833</v>
      </c>
    </row>
    <row r="16" spans="1:14" ht="13.5" thickBot="1" x14ac:dyDescent="0.25">
      <c r="A16" s="109" t="s">
        <v>9</v>
      </c>
      <c r="B16" s="116">
        <v>29822</v>
      </c>
      <c r="C16" s="116">
        <v>3597</v>
      </c>
      <c r="D16" s="116">
        <v>2444</v>
      </c>
      <c r="E16" s="116">
        <v>4067</v>
      </c>
      <c r="F16" s="116">
        <v>10123</v>
      </c>
      <c r="G16" s="116">
        <v>16492</v>
      </c>
      <c r="H16" s="116">
        <v>4495</v>
      </c>
      <c r="I16" s="116">
        <v>2520</v>
      </c>
      <c r="J16" s="116">
        <v>3454</v>
      </c>
      <c r="K16" s="116">
        <v>7070</v>
      </c>
      <c r="L16" s="116">
        <v>3015</v>
      </c>
      <c r="M16" s="116">
        <v>13130</v>
      </c>
      <c r="N16" s="117">
        <v>100229</v>
      </c>
    </row>
    <row r="17" spans="1:14" ht="13.5" thickTop="1" x14ac:dyDescent="0.2"/>
    <row r="18" spans="1:14" ht="15.75" thickBot="1" x14ac:dyDescent="0.25">
      <c r="A18" s="56" t="s">
        <v>98</v>
      </c>
      <c r="B18" s="30"/>
      <c r="C18" s="30"/>
      <c r="D18" s="30"/>
      <c r="E18" s="30"/>
      <c r="F18" s="44"/>
      <c r="G18" s="44"/>
    </row>
    <row r="19" spans="1:14" ht="13.5" thickTop="1" x14ac:dyDescent="0.2">
      <c r="A19" s="50" t="s">
        <v>66</v>
      </c>
      <c r="B19" s="54">
        <v>1</v>
      </c>
      <c r="C19" s="54">
        <v>2</v>
      </c>
      <c r="D19" s="54">
        <v>4</v>
      </c>
      <c r="E19" s="54">
        <v>8</v>
      </c>
      <c r="F19" s="54">
        <v>21</v>
      </c>
      <c r="G19" s="54">
        <v>8</v>
      </c>
      <c r="H19" s="54">
        <v>6</v>
      </c>
      <c r="I19" s="54">
        <v>6</v>
      </c>
      <c r="J19" s="54">
        <v>9</v>
      </c>
      <c r="K19" s="54">
        <v>11</v>
      </c>
      <c r="L19" s="54">
        <v>4</v>
      </c>
      <c r="M19" s="54">
        <v>0</v>
      </c>
      <c r="N19" s="55">
        <v>80</v>
      </c>
    </row>
    <row r="20" spans="1:14" x14ac:dyDescent="0.2">
      <c r="A20" s="93" t="s">
        <v>56</v>
      </c>
      <c r="B20" s="96">
        <v>0</v>
      </c>
      <c r="C20" s="96">
        <v>2</v>
      </c>
      <c r="D20" s="96">
        <v>1</v>
      </c>
      <c r="E20" s="96">
        <v>5</v>
      </c>
      <c r="F20" s="96">
        <v>15</v>
      </c>
      <c r="G20" s="96">
        <v>7</v>
      </c>
      <c r="H20" s="96">
        <v>4</v>
      </c>
      <c r="I20" s="96">
        <v>6</v>
      </c>
      <c r="J20" s="96">
        <v>5</v>
      </c>
      <c r="K20" s="96">
        <v>7</v>
      </c>
      <c r="L20" s="96">
        <v>4</v>
      </c>
      <c r="M20" s="96">
        <v>0</v>
      </c>
      <c r="N20" s="97">
        <v>56</v>
      </c>
    </row>
    <row r="21" spans="1:14" x14ac:dyDescent="0.2">
      <c r="A21" s="92" t="s">
        <v>68</v>
      </c>
      <c r="B21" s="94">
        <v>1</v>
      </c>
      <c r="C21" s="94">
        <v>0</v>
      </c>
      <c r="D21" s="94">
        <v>3</v>
      </c>
      <c r="E21" s="94">
        <v>3</v>
      </c>
      <c r="F21" s="94">
        <v>6</v>
      </c>
      <c r="G21" s="94">
        <v>1</v>
      </c>
      <c r="H21" s="94">
        <v>2</v>
      </c>
      <c r="I21" s="94">
        <v>0</v>
      </c>
      <c r="J21" s="94">
        <v>4</v>
      </c>
      <c r="K21" s="94">
        <v>4</v>
      </c>
      <c r="L21" s="94">
        <v>0</v>
      </c>
      <c r="M21" s="94">
        <v>0</v>
      </c>
      <c r="N21" s="95">
        <v>24</v>
      </c>
    </row>
    <row r="22" spans="1:14" x14ac:dyDescent="0.2">
      <c r="A22" s="32" t="s">
        <v>4</v>
      </c>
      <c r="B22" s="42">
        <v>4</v>
      </c>
      <c r="C22" s="42">
        <v>4</v>
      </c>
      <c r="D22" s="42">
        <v>6</v>
      </c>
      <c r="E22" s="42">
        <v>7</v>
      </c>
      <c r="F22" s="42">
        <v>11</v>
      </c>
      <c r="G22" s="42">
        <v>10</v>
      </c>
      <c r="H22" s="42">
        <v>6</v>
      </c>
      <c r="I22" s="42">
        <v>4</v>
      </c>
      <c r="J22" s="42">
        <v>8</v>
      </c>
      <c r="K22" s="42">
        <v>7</v>
      </c>
      <c r="L22" s="42">
        <v>3</v>
      </c>
      <c r="M22" s="42">
        <v>1</v>
      </c>
      <c r="N22" s="43">
        <v>71</v>
      </c>
    </row>
    <row r="23" spans="1:14" x14ac:dyDescent="0.2">
      <c r="A23" s="46" t="s">
        <v>76</v>
      </c>
      <c r="B23" s="99">
        <v>-3</v>
      </c>
      <c r="C23" s="99">
        <v>-2</v>
      </c>
      <c r="D23" s="99">
        <v>-2</v>
      </c>
      <c r="E23" s="99">
        <v>1</v>
      </c>
      <c r="F23" s="99">
        <v>10</v>
      </c>
      <c r="G23" s="99">
        <v>-2</v>
      </c>
      <c r="H23" s="99">
        <v>0</v>
      </c>
      <c r="I23" s="99">
        <v>2</v>
      </c>
      <c r="J23" s="99">
        <v>1</v>
      </c>
      <c r="K23" s="99">
        <v>4</v>
      </c>
      <c r="L23" s="99">
        <v>1</v>
      </c>
      <c r="M23" s="99">
        <v>-1</v>
      </c>
      <c r="N23" s="98">
        <v>9</v>
      </c>
    </row>
    <row r="24" spans="1:14" x14ac:dyDescent="0.2">
      <c r="A24" s="107" t="s">
        <v>55</v>
      </c>
      <c r="B24" s="89">
        <v>8</v>
      </c>
      <c r="C24" s="89">
        <v>10</v>
      </c>
      <c r="D24" s="89">
        <v>15</v>
      </c>
      <c r="E24" s="89">
        <v>20</v>
      </c>
      <c r="F24" s="89">
        <v>31</v>
      </c>
      <c r="G24" s="89">
        <v>31</v>
      </c>
      <c r="H24" s="89">
        <v>21</v>
      </c>
      <c r="I24" s="89">
        <v>14</v>
      </c>
      <c r="J24" s="89">
        <v>30</v>
      </c>
      <c r="K24" s="89">
        <v>29</v>
      </c>
      <c r="L24" s="89">
        <v>15</v>
      </c>
      <c r="M24" s="89">
        <v>4</v>
      </c>
      <c r="N24" s="103">
        <v>228</v>
      </c>
    </row>
    <row r="25" spans="1:14" x14ac:dyDescent="0.2">
      <c r="A25" s="46" t="s">
        <v>5</v>
      </c>
      <c r="B25" s="86">
        <v>0.25</v>
      </c>
      <c r="C25" s="86">
        <v>0.5</v>
      </c>
      <c r="D25" s="86">
        <v>0.67</v>
      </c>
      <c r="E25" s="86">
        <v>1.1399999999999999</v>
      </c>
      <c r="F25" s="86">
        <v>1.91</v>
      </c>
      <c r="G25" s="86">
        <v>0.8</v>
      </c>
      <c r="H25" s="86">
        <v>1</v>
      </c>
      <c r="I25" s="86">
        <v>1.5</v>
      </c>
      <c r="J25" s="86">
        <v>1.1200000000000001</v>
      </c>
      <c r="K25" s="86">
        <v>1.57</v>
      </c>
      <c r="L25" s="86">
        <v>1.33</v>
      </c>
      <c r="M25" s="86">
        <v>0</v>
      </c>
      <c r="N25" s="87">
        <v>1.1267605633802817</v>
      </c>
    </row>
    <row r="26" spans="1:14" x14ac:dyDescent="0.2">
      <c r="A26" s="107" t="s">
        <v>57</v>
      </c>
      <c r="B26" s="112">
        <v>8</v>
      </c>
      <c r="C26" s="112">
        <v>8</v>
      </c>
      <c r="D26" s="112">
        <v>17</v>
      </c>
      <c r="E26" s="112">
        <v>18</v>
      </c>
      <c r="F26" s="112">
        <v>42</v>
      </c>
      <c r="G26" s="112">
        <v>22</v>
      </c>
      <c r="H26" s="112">
        <v>18</v>
      </c>
      <c r="I26" s="112">
        <v>15</v>
      </c>
      <c r="J26" s="112">
        <v>25</v>
      </c>
      <c r="K26" s="112">
        <v>30</v>
      </c>
      <c r="L26" s="112">
        <v>14</v>
      </c>
      <c r="M26" s="112">
        <v>0</v>
      </c>
      <c r="N26" s="113">
        <v>217</v>
      </c>
    </row>
    <row r="27" spans="1:14" x14ac:dyDescent="0.2">
      <c r="A27" s="46" t="s">
        <v>58</v>
      </c>
      <c r="B27" s="58">
        <v>7</v>
      </c>
      <c r="C27" s="58">
        <v>6</v>
      </c>
      <c r="D27" s="58">
        <v>13</v>
      </c>
      <c r="E27" s="58">
        <v>10</v>
      </c>
      <c r="F27" s="58">
        <v>21</v>
      </c>
      <c r="G27" s="58">
        <v>14</v>
      </c>
      <c r="H27" s="58">
        <v>12</v>
      </c>
      <c r="I27" s="58">
        <v>9</v>
      </c>
      <c r="J27" s="58">
        <v>16</v>
      </c>
      <c r="K27" s="58">
        <v>19</v>
      </c>
      <c r="L27" s="58">
        <v>10</v>
      </c>
      <c r="M27" s="58">
        <v>0</v>
      </c>
      <c r="N27" s="57">
        <v>137</v>
      </c>
    </row>
    <row r="28" spans="1:14" x14ac:dyDescent="0.2">
      <c r="A28" s="107" t="s">
        <v>8</v>
      </c>
      <c r="B28" s="110">
        <v>0</v>
      </c>
      <c r="C28" s="110">
        <v>0.25</v>
      </c>
      <c r="D28" s="110">
        <v>0.06</v>
      </c>
      <c r="E28" s="110">
        <v>0.28000000000000003</v>
      </c>
      <c r="F28" s="110">
        <v>0.36</v>
      </c>
      <c r="G28" s="110">
        <v>0.32</v>
      </c>
      <c r="H28" s="110">
        <v>0.22</v>
      </c>
      <c r="I28" s="110">
        <v>0.4</v>
      </c>
      <c r="J28" s="110">
        <v>0.2</v>
      </c>
      <c r="K28" s="110">
        <v>0.23</v>
      </c>
      <c r="L28" s="110">
        <v>0.28999999999999998</v>
      </c>
      <c r="M28" s="110">
        <v>0</v>
      </c>
      <c r="N28" s="111">
        <v>0.3686635944700461</v>
      </c>
    </row>
    <row r="29" spans="1:14" ht="13.5" thickBot="1" x14ac:dyDescent="0.25">
      <c r="A29" s="109" t="s">
        <v>59</v>
      </c>
      <c r="B29" s="116">
        <v>3</v>
      </c>
      <c r="C29" s="116">
        <v>5</v>
      </c>
      <c r="D29" s="116">
        <v>5</v>
      </c>
      <c r="E29" s="116">
        <v>6</v>
      </c>
      <c r="F29" s="116">
        <v>8</v>
      </c>
      <c r="G29" s="116">
        <v>10</v>
      </c>
      <c r="H29" s="116">
        <v>7</v>
      </c>
      <c r="I29" s="116">
        <v>1</v>
      </c>
      <c r="J29" s="116">
        <v>6</v>
      </c>
      <c r="K29" s="116">
        <v>5</v>
      </c>
      <c r="L29" s="116">
        <v>4</v>
      </c>
      <c r="M29" s="116">
        <v>2</v>
      </c>
      <c r="N29" s="117">
        <v>62</v>
      </c>
    </row>
    <row r="30" spans="1:14" ht="13.5" thickTop="1" x14ac:dyDescent="0.2"/>
    <row r="52" spans="12:12" x14ac:dyDescent="0.2">
      <c r="L52" s="5" t="s">
        <v>25</v>
      </c>
    </row>
  </sheetData>
  <sheetProtection password="CC2E" sheet="1" objects="1" scenarios="1"/>
  <hyperlinks>
    <hyperlink ref="L52" location="'Table of Contents (2)'!A1" display="Table of Contents"/>
  </hyperlinks>
  <pageMargins left="0.25" right="0.25" top="0.75" bottom="0.75" header="0.3" footer="0.3"/>
  <pageSetup scale="76" orientation="landscape" verticalDpi="0" r:id="rId1"/>
  <headerFooter alignWithMargins="0">
    <oddFooter>&amp;C&amp;F
&amp;P  of  &amp;N</oddFooter>
    <firstFooter>&amp;C&amp;P of &amp;N</first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N52"/>
  <sheetViews>
    <sheetView showGridLines="0" showRowColHeaders="0" tabSelected="1" zoomScale="90" zoomScaleNormal="90" workbookViewId="0">
      <selection activeCell="A73" sqref="A73"/>
    </sheetView>
  </sheetViews>
  <sheetFormatPr defaultRowHeight="12.75" x14ac:dyDescent="0.2"/>
  <cols>
    <col min="1" max="1" width="27.7109375" style="7" customWidth="1"/>
    <col min="2" max="13" width="10.7109375" style="7" customWidth="1"/>
    <col min="14" max="14" width="12.7109375" style="7" customWidth="1"/>
    <col min="15" max="16384" width="9.140625" style="7"/>
  </cols>
  <sheetData>
    <row r="2" spans="1:14" ht="18" x14ac:dyDescent="0.25">
      <c r="A2" s="40" t="s">
        <v>1</v>
      </c>
      <c r="B2" s="36"/>
      <c r="C2" s="36"/>
      <c r="D2" s="39"/>
      <c r="E2" s="39"/>
      <c r="F2" s="76" t="s">
        <v>90</v>
      </c>
      <c r="G2" s="41"/>
      <c r="J2" s="38"/>
      <c r="K2" s="77" t="s">
        <v>91</v>
      </c>
      <c r="L2" s="38"/>
      <c r="M2" s="38"/>
    </row>
    <row r="3" spans="1:14" x14ac:dyDescent="0.2">
      <c r="J3" s="37"/>
      <c r="K3" s="37" t="s">
        <v>92</v>
      </c>
      <c r="L3" s="37"/>
    </row>
    <row r="4" spans="1:14" ht="15.75" x14ac:dyDescent="0.25">
      <c r="B4" s="35"/>
      <c r="C4" s="35"/>
      <c r="F4" s="91">
        <v>2018</v>
      </c>
      <c r="G4" s="34"/>
      <c r="H4" s="33"/>
      <c r="I4" s="33"/>
      <c r="J4" s="33"/>
    </row>
    <row r="5" spans="1:14" ht="15.75" thickBot="1" x14ac:dyDescent="0.25">
      <c r="A5" s="56" t="s">
        <v>99</v>
      </c>
      <c r="B5" s="53" t="s">
        <v>10</v>
      </c>
      <c r="C5" s="53" t="s">
        <v>11</v>
      </c>
      <c r="D5" s="53" t="s">
        <v>12</v>
      </c>
      <c r="E5" s="53" t="s">
        <v>13</v>
      </c>
      <c r="F5" s="53" t="s">
        <v>14</v>
      </c>
      <c r="G5" s="53" t="s">
        <v>15</v>
      </c>
      <c r="H5" s="53" t="s">
        <v>16</v>
      </c>
      <c r="I5" s="53" t="s">
        <v>17</v>
      </c>
      <c r="J5" s="53" t="s">
        <v>18</v>
      </c>
      <c r="K5" s="53" t="s">
        <v>22</v>
      </c>
      <c r="L5" s="53" t="s">
        <v>19</v>
      </c>
      <c r="M5" s="53" t="s">
        <v>20</v>
      </c>
      <c r="N5" s="53" t="s">
        <v>21</v>
      </c>
    </row>
    <row r="6" spans="1:14" ht="13.5" thickTop="1" x14ac:dyDescent="0.2">
      <c r="A6" s="50" t="s">
        <v>65</v>
      </c>
      <c r="B6" s="54">
        <v>8643</v>
      </c>
      <c r="C6" s="54">
        <v>598</v>
      </c>
      <c r="D6" s="54">
        <v>7030</v>
      </c>
      <c r="E6" s="54">
        <v>4000</v>
      </c>
      <c r="F6" s="54">
        <v>17320</v>
      </c>
      <c r="G6" s="54">
        <v>11200</v>
      </c>
      <c r="H6" s="54">
        <v>35529</v>
      </c>
      <c r="I6" s="54">
        <v>31869</v>
      </c>
      <c r="J6" s="54">
        <v>10754</v>
      </c>
      <c r="K6" s="54">
        <v>16919</v>
      </c>
      <c r="L6" s="54">
        <v>8012</v>
      </c>
      <c r="M6" s="54">
        <v>0</v>
      </c>
      <c r="N6" s="55">
        <v>151874</v>
      </c>
    </row>
    <row r="7" spans="1:14" x14ac:dyDescent="0.2">
      <c r="A7" s="93" t="s">
        <v>3</v>
      </c>
      <c r="B7" s="96">
        <v>8643</v>
      </c>
      <c r="C7" s="96">
        <v>598</v>
      </c>
      <c r="D7" s="96">
        <v>7030</v>
      </c>
      <c r="E7" s="96">
        <v>0</v>
      </c>
      <c r="F7" s="96">
        <v>10290</v>
      </c>
      <c r="G7" s="96">
        <v>11200</v>
      </c>
      <c r="H7" s="96">
        <v>24369</v>
      </c>
      <c r="I7" s="96">
        <v>23774</v>
      </c>
      <c r="J7" s="96">
        <v>4354</v>
      </c>
      <c r="K7" s="96">
        <v>16919</v>
      </c>
      <c r="L7" s="96">
        <v>8012</v>
      </c>
      <c r="M7" s="96">
        <v>0</v>
      </c>
      <c r="N7" s="97">
        <v>115189</v>
      </c>
    </row>
    <row r="8" spans="1:14" x14ac:dyDescent="0.2">
      <c r="A8" s="92" t="s">
        <v>67</v>
      </c>
      <c r="B8" s="94">
        <v>0</v>
      </c>
      <c r="C8" s="94">
        <v>0</v>
      </c>
      <c r="D8" s="94">
        <v>0</v>
      </c>
      <c r="E8" s="94">
        <v>4000</v>
      </c>
      <c r="F8" s="94">
        <v>7030</v>
      </c>
      <c r="G8" s="94">
        <v>0</v>
      </c>
      <c r="H8" s="94">
        <v>11160</v>
      </c>
      <c r="I8" s="94">
        <v>8095</v>
      </c>
      <c r="J8" s="94">
        <v>6400</v>
      </c>
      <c r="K8" s="94">
        <v>0</v>
      </c>
      <c r="L8" s="94">
        <v>0</v>
      </c>
      <c r="M8" s="94">
        <v>0</v>
      </c>
      <c r="N8" s="95">
        <v>36685</v>
      </c>
    </row>
    <row r="9" spans="1:14" x14ac:dyDescent="0.2">
      <c r="A9" s="32" t="s">
        <v>4</v>
      </c>
      <c r="B9" s="42">
        <v>6637</v>
      </c>
      <c r="C9" s="42">
        <v>5746</v>
      </c>
      <c r="D9" s="42">
        <v>8456</v>
      </c>
      <c r="E9" s="42">
        <v>21131</v>
      </c>
      <c r="F9" s="42">
        <v>22977</v>
      </c>
      <c r="G9" s="42">
        <v>23761</v>
      </c>
      <c r="H9" s="42">
        <v>20540</v>
      </c>
      <c r="I9" s="42">
        <v>15372</v>
      </c>
      <c r="J9" s="42">
        <v>13066</v>
      </c>
      <c r="K9" s="42">
        <v>17285</v>
      </c>
      <c r="L9" s="42">
        <v>8143</v>
      </c>
      <c r="M9" s="42">
        <v>1046</v>
      </c>
      <c r="N9" s="43">
        <v>164160</v>
      </c>
    </row>
    <row r="10" spans="1:14" x14ac:dyDescent="0.2">
      <c r="A10" s="46" t="s">
        <v>76</v>
      </c>
      <c r="B10" s="99">
        <v>2006</v>
      </c>
      <c r="C10" s="99">
        <v>-5148</v>
      </c>
      <c r="D10" s="99">
        <v>-1426</v>
      </c>
      <c r="E10" s="99">
        <v>-17131</v>
      </c>
      <c r="F10" s="99">
        <v>-5657</v>
      </c>
      <c r="G10" s="99">
        <v>-12561</v>
      </c>
      <c r="H10" s="99">
        <v>14989</v>
      </c>
      <c r="I10" s="99">
        <v>16497</v>
      </c>
      <c r="J10" s="99">
        <v>-2312</v>
      </c>
      <c r="K10" s="99">
        <v>-366</v>
      </c>
      <c r="L10" s="99">
        <v>-131</v>
      </c>
      <c r="M10" s="99">
        <v>-1046</v>
      </c>
      <c r="N10" s="98">
        <v>-12286</v>
      </c>
    </row>
    <row r="11" spans="1:14" x14ac:dyDescent="0.2">
      <c r="A11" s="107" t="s">
        <v>55</v>
      </c>
      <c r="B11" s="89">
        <v>10735</v>
      </c>
      <c r="C11" s="89">
        <v>9628</v>
      </c>
      <c r="D11" s="89">
        <v>14478</v>
      </c>
      <c r="E11" s="89">
        <v>36700</v>
      </c>
      <c r="F11" s="89">
        <v>40650</v>
      </c>
      <c r="G11" s="89">
        <v>42741</v>
      </c>
      <c r="H11" s="89">
        <v>38012</v>
      </c>
      <c r="I11" s="89">
        <v>29185</v>
      </c>
      <c r="J11" s="89">
        <v>25733</v>
      </c>
      <c r="K11" s="89">
        <v>35544</v>
      </c>
      <c r="L11" s="89">
        <v>17296</v>
      </c>
      <c r="M11" s="89">
        <v>2298</v>
      </c>
      <c r="N11" s="103">
        <v>303000</v>
      </c>
    </row>
    <row r="12" spans="1:14" x14ac:dyDescent="0.2">
      <c r="A12" s="46" t="s">
        <v>5</v>
      </c>
      <c r="B12" s="86">
        <v>1.3</v>
      </c>
      <c r="C12" s="86">
        <v>0.1</v>
      </c>
      <c r="D12" s="86">
        <v>0.83</v>
      </c>
      <c r="E12" s="86">
        <v>0.19</v>
      </c>
      <c r="F12" s="86">
        <v>0.75</v>
      </c>
      <c r="G12" s="86">
        <v>0.47</v>
      </c>
      <c r="H12" s="86">
        <v>1.73</v>
      </c>
      <c r="I12" s="86">
        <v>2.0699999999999998</v>
      </c>
      <c r="J12" s="86">
        <v>0.82</v>
      </c>
      <c r="K12" s="86">
        <v>0.98</v>
      </c>
      <c r="L12" s="86">
        <v>0.98</v>
      </c>
      <c r="M12" s="86">
        <v>0</v>
      </c>
      <c r="N12" s="87">
        <v>0.92515838206627676</v>
      </c>
    </row>
    <row r="13" spans="1:14" x14ac:dyDescent="0.2">
      <c r="A13" s="107" t="s">
        <v>6</v>
      </c>
      <c r="B13" s="112">
        <v>8643</v>
      </c>
      <c r="C13" s="112">
        <v>11698</v>
      </c>
      <c r="D13" s="112">
        <v>7030</v>
      </c>
      <c r="E13" s="112">
        <v>61112</v>
      </c>
      <c r="F13" s="112">
        <v>33760</v>
      </c>
      <c r="G13" s="112">
        <v>45303</v>
      </c>
      <c r="H13" s="112">
        <v>109675</v>
      </c>
      <c r="I13" s="112">
        <v>49039</v>
      </c>
      <c r="J13" s="112">
        <v>25906</v>
      </c>
      <c r="K13" s="112">
        <v>86217</v>
      </c>
      <c r="L13" s="112">
        <v>31432</v>
      </c>
      <c r="M13" s="112">
        <v>0</v>
      </c>
      <c r="N13" s="113">
        <v>469815</v>
      </c>
    </row>
    <row r="14" spans="1:14" x14ac:dyDescent="0.2">
      <c r="A14" s="46" t="s">
        <v>7</v>
      </c>
      <c r="B14" s="58">
        <v>0</v>
      </c>
      <c r="C14" s="58">
        <v>11100</v>
      </c>
      <c r="D14" s="58">
        <v>0</v>
      </c>
      <c r="E14" s="58">
        <v>57112</v>
      </c>
      <c r="F14" s="58">
        <v>16440</v>
      </c>
      <c r="G14" s="58">
        <v>34103</v>
      </c>
      <c r="H14" s="58">
        <v>74146</v>
      </c>
      <c r="I14" s="58">
        <v>17170</v>
      </c>
      <c r="J14" s="58">
        <v>15152</v>
      </c>
      <c r="K14" s="58">
        <v>69298</v>
      </c>
      <c r="L14" s="58">
        <v>23420</v>
      </c>
      <c r="M14" s="58">
        <v>0</v>
      </c>
      <c r="N14" s="57">
        <v>317941</v>
      </c>
    </row>
    <row r="15" spans="1:14" x14ac:dyDescent="0.2">
      <c r="A15" s="107" t="s">
        <v>8</v>
      </c>
      <c r="B15" s="110">
        <v>1</v>
      </c>
      <c r="C15" s="110">
        <v>0.05</v>
      </c>
      <c r="D15" s="110">
        <v>1</v>
      </c>
      <c r="E15" s="110">
        <v>7.0000000000000007E-2</v>
      </c>
      <c r="F15" s="110">
        <v>0.51</v>
      </c>
      <c r="G15" s="110">
        <v>0.25</v>
      </c>
      <c r="H15" s="110">
        <v>0.32</v>
      </c>
      <c r="I15" s="110">
        <v>0.65</v>
      </c>
      <c r="J15" s="110">
        <v>0.42</v>
      </c>
      <c r="K15" s="110">
        <v>0.2</v>
      </c>
      <c r="L15" s="110">
        <v>0.25</v>
      </c>
      <c r="M15" s="110">
        <v>0</v>
      </c>
      <c r="N15" s="111">
        <v>0.32326341219416155</v>
      </c>
    </row>
    <row r="16" spans="1:14" ht="13.5" thickBot="1" x14ac:dyDescent="0.25">
      <c r="A16" s="109" t="s">
        <v>9</v>
      </c>
      <c r="B16" s="116">
        <v>481</v>
      </c>
      <c r="C16" s="116">
        <v>15483</v>
      </c>
      <c r="D16" s="116">
        <v>0</v>
      </c>
      <c r="E16" s="116">
        <v>8402</v>
      </c>
      <c r="F16" s="116">
        <v>10025</v>
      </c>
      <c r="G16" s="116">
        <v>1023</v>
      </c>
      <c r="H16" s="116">
        <v>6210</v>
      </c>
      <c r="I16" s="116">
        <v>6530</v>
      </c>
      <c r="J16" s="116">
        <v>8265</v>
      </c>
      <c r="K16" s="116">
        <v>19021</v>
      </c>
      <c r="L16" s="116">
        <v>3654</v>
      </c>
      <c r="M16" s="116">
        <v>0</v>
      </c>
      <c r="N16" s="117">
        <v>79094</v>
      </c>
    </row>
    <row r="17" spans="1:14" ht="13.5" thickTop="1" x14ac:dyDescent="0.2"/>
    <row r="18" spans="1:14" ht="15.75" thickBot="1" x14ac:dyDescent="0.25">
      <c r="A18" s="56" t="s">
        <v>100</v>
      </c>
      <c r="B18" s="30"/>
      <c r="C18" s="30"/>
      <c r="D18" s="30"/>
      <c r="E18" s="30"/>
      <c r="F18" s="44"/>
      <c r="G18" s="44"/>
    </row>
    <row r="19" spans="1:14" ht="13.5" thickTop="1" x14ac:dyDescent="0.2">
      <c r="A19" s="50" t="s">
        <v>66</v>
      </c>
      <c r="B19" s="54">
        <v>1</v>
      </c>
      <c r="C19" s="54">
        <v>1</v>
      </c>
      <c r="D19" s="54">
        <v>1</v>
      </c>
      <c r="E19" s="54">
        <v>1</v>
      </c>
      <c r="F19" s="54">
        <v>8</v>
      </c>
      <c r="G19" s="54">
        <v>7</v>
      </c>
      <c r="H19" s="54">
        <v>6</v>
      </c>
      <c r="I19" s="54">
        <v>3</v>
      </c>
      <c r="J19" s="54">
        <v>5</v>
      </c>
      <c r="K19" s="54">
        <v>4</v>
      </c>
      <c r="L19" s="54">
        <v>2</v>
      </c>
      <c r="M19" s="54">
        <v>0</v>
      </c>
      <c r="N19" s="55">
        <v>39</v>
      </c>
    </row>
    <row r="20" spans="1:14" x14ac:dyDescent="0.2">
      <c r="A20" s="93" t="s">
        <v>56</v>
      </c>
      <c r="B20" s="96">
        <v>1</v>
      </c>
      <c r="C20" s="96">
        <v>1</v>
      </c>
      <c r="D20" s="96">
        <v>1</v>
      </c>
      <c r="E20" s="96">
        <v>0</v>
      </c>
      <c r="F20" s="96">
        <v>5</v>
      </c>
      <c r="G20" s="96">
        <v>7</v>
      </c>
      <c r="H20" s="96">
        <v>4</v>
      </c>
      <c r="I20" s="96">
        <v>1</v>
      </c>
      <c r="J20" s="96">
        <v>2</v>
      </c>
      <c r="K20" s="96">
        <v>4</v>
      </c>
      <c r="L20" s="96">
        <v>2</v>
      </c>
      <c r="M20" s="96">
        <v>0</v>
      </c>
      <c r="N20" s="97">
        <v>28</v>
      </c>
    </row>
    <row r="21" spans="1:14" x14ac:dyDescent="0.2">
      <c r="A21" s="92" t="s">
        <v>68</v>
      </c>
      <c r="B21" s="94">
        <v>0</v>
      </c>
      <c r="C21" s="94">
        <v>0</v>
      </c>
      <c r="D21" s="94">
        <v>0</v>
      </c>
      <c r="E21" s="94">
        <v>1</v>
      </c>
      <c r="F21" s="94">
        <v>3</v>
      </c>
      <c r="G21" s="94">
        <v>0</v>
      </c>
      <c r="H21" s="94">
        <v>2</v>
      </c>
      <c r="I21" s="94">
        <v>2</v>
      </c>
      <c r="J21" s="94">
        <v>3</v>
      </c>
      <c r="K21" s="94">
        <v>0</v>
      </c>
      <c r="L21" s="94">
        <v>0</v>
      </c>
      <c r="M21" s="94">
        <v>0</v>
      </c>
      <c r="N21" s="95">
        <v>11</v>
      </c>
    </row>
    <row r="22" spans="1:14" x14ac:dyDescent="0.2">
      <c r="A22" s="32" t="s">
        <v>4</v>
      </c>
      <c r="B22" s="42">
        <v>2</v>
      </c>
      <c r="C22" s="42">
        <v>2</v>
      </c>
      <c r="D22" s="42">
        <v>3</v>
      </c>
      <c r="E22" s="42">
        <v>3</v>
      </c>
      <c r="F22" s="42">
        <v>5</v>
      </c>
      <c r="G22" s="42">
        <v>5</v>
      </c>
      <c r="H22" s="42">
        <v>3</v>
      </c>
      <c r="I22" s="42">
        <v>2</v>
      </c>
      <c r="J22" s="42">
        <v>4</v>
      </c>
      <c r="K22" s="42">
        <v>3</v>
      </c>
      <c r="L22" s="42">
        <v>2</v>
      </c>
      <c r="M22" s="42">
        <v>0</v>
      </c>
      <c r="N22" s="43">
        <v>34</v>
      </c>
    </row>
    <row r="23" spans="1:14" x14ac:dyDescent="0.2">
      <c r="A23" s="46" t="s">
        <v>76</v>
      </c>
      <c r="B23" s="99">
        <v>-1</v>
      </c>
      <c r="C23" s="99">
        <v>-1</v>
      </c>
      <c r="D23" s="99">
        <v>-2</v>
      </c>
      <c r="E23" s="99">
        <v>-2</v>
      </c>
      <c r="F23" s="99">
        <v>3</v>
      </c>
      <c r="G23" s="99">
        <v>2</v>
      </c>
      <c r="H23" s="99">
        <v>3</v>
      </c>
      <c r="I23" s="99">
        <v>1</v>
      </c>
      <c r="J23" s="99">
        <v>1</v>
      </c>
      <c r="K23" s="99">
        <v>1</v>
      </c>
      <c r="L23" s="99">
        <v>0</v>
      </c>
      <c r="M23" s="99">
        <v>0</v>
      </c>
      <c r="N23" s="98">
        <v>5</v>
      </c>
    </row>
    <row r="24" spans="1:14" x14ac:dyDescent="0.2">
      <c r="A24" s="107" t="s">
        <v>55</v>
      </c>
      <c r="B24" s="89">
        <v>8</v>
      </c>
      <c r="C24" s="89">
        <v>10</v>
      </c>
      <c r="D24" s="89">
        <v>15</v>
      </c>
      <c r="E24" s="89">
        <v>20</v>
      </c>
      <c r="F24" s="89">
        <v>31</v>
      </c>
      <c r="G24" s="89">
        <v>31</v>
      </c>
      <c r="H24" s="89">
        <v>21</v>
      </c>
      <c r="I24" s="89">
        <v>14</v>
      </c>
      <c r="J24" s="89">
        <v>30</v>
      </c>
      <c r="K24" s="89">
        <v>29</v>
      </c>
      <c r="L24" s="89">
        <v>15</v>
      </c>
      <c r="M24" s="89">
        <v>4</v>
      </c>
      <c r="N24" s="103">
        <v>228</v>
      </c>
    </row>
    <row r="25" spans="1:14" x14ac:dyDescent="0.2">
      <c r="A25" s="46" t="s">
        <v>5</v>
      </c>
      <c r="B25" s="86">
        <v>0.5</v>
      </c>
      <c r="C25" s="86">
        <v>0.5</v>
      </c>
      <c r="D25" s="86">
        <v>0.33</v>
      </c>
      <c r="E25" s="86">
        <v>0.33</v>
      </c>
      <c r="F25" s="86">
        <v>1.6</v>
      </c>
      <c r="G25" s="86">
        <v>1.4</v>
      </c>
      <c r="H25" s="86">
        <v>2</v>
      </c>
      <c r="I25" s="86">
        <v>1.5</v>
      </c>
      <c r="J25" s="86">
        <v>1.25</v>
      </c>
      <c r="K25" s="86">
        <v>1.33</v>
      </c>
      <c r="L25" s="86">
        <v>1</v>
      </c>
      <c r="M25" s="86">
        <v>0</v>
      </c>
      <c r="N25" s="87">
        <v>1.1470588235294117</v>
      </c>
    </row>
    <row r="26" spans="1:14" x14ac:dyDescent="0.2">
      <c r="A26" s="107" t="s">
        <v>57</v>
      </c>
      <c r="B26" s="112">
        <v>1</v>
      </c>
      <c r="C26" s="112">
        <v>4</v>
      </c>
      <c r="D26" s="112">
        <v>1</v>
      </c>
      <c r="E26" s="112">
        <v>9</v>
      </c>
      <c r="F26" s="112">
        <v>15</v>
      </c>
      <c r="G26" s="112">
        <v>13</v>
      </c>
      <c r="H26" s="112">
        <v>18</v>
      </c>
      <c r="I26" s="112">
        <v>5</v>
      </c>
      <c r="J26" s="112">
        <v>10</v>
      </c>
      <c r="K26" s="112">
        <v>13</v>
      </c>
      <c r="L26" s="112">
        <v>5</v>
      </c>
      <c r="M26" s="112">
        <v>0</v>
      </c>
      <c r="N26" s="113">
        <v>94</v>
      </c>
    </row>
    <row r="27" spans="1:14" x14ac:dyDescent="0.2">
      <c r="A27" s="46" t="s">
        <v>58</v>
      </c>
      <c r="B27" s="58">
        <v>0</v>
      </c>
      <c r="C27" s="58">
        <v>3</v>
      </c>
      <c r="D27" s="58">
        <v>0</v>
      </c>
      <c r="E27" s="58">
        <v>8</v>
      </c>
      <c r="F27" s="58">
        <v>7</v>
      </c>
      <c r="G27" s="58">
        <v>6</v>
      </c>
      <c r="H27" s="58">
        <v>12</v>
      </c>
      <c r="I27" s="58">
        <v>2</v>
      </c>
      <c r="J27" s="58">
        <v>5</v>
      </c>
      <c r="K27" s="58">
        <v>9</v>
      </c>
      <c r="L27" s="58">
        <v>3</v>
      </c>
      <c r="M27" s="58">
        <v>0</v>
      </c>
      <c r="N27" s="57">
        <v>55</v>
      </c>
    </row>
    <row r="28" spans="1:14" x14ac:dyDescent="0.2">
      <c r="A28" s="107" t="s">
        <v>8</v>
      </c>
      <c r="B28" s="110">
        <v>1</v>
      </c>
      <c r="C28" s="110">
        <v>0.25</v>
      </c>
      <c r="D28" s="110">
        <v>1</v>
      </c>
      <c r="E28" s="110">
        <v>0</v>
      </c>
      <c r="F28" s="110">
        <v>0.33</v>
      </c>
      <c r="G28" s="110">
        <v>0.54</v>
      </c>
      <c r="H28" s="110">
        <v>0.22</v>
      </c>
      <c r="I28" s="110">
        <v>0.2</v>
      </c>
      <c r="J28" s="110">
        <v>0.2</v>
      </c>
      <c r="K28" s="110">
        <v>0.31</v>
      </c>
      <c r="L28" s="110">
        <v>0.4</v>
      </c>
      <c r="M28" s="110">
        <v>0</v>
      </c>
      <c r="N28" s="111">
        <v>0.41489361702127658</v>
      </c>
    </row>
    <row r="29" spans="1:14" ht="13.5" thickBot="1" x14ac:dyDescent="0.25">
      <c r="A29" s="109" t="s">
        <v>59</v>
      </c>
      <c r="B29" s="116">
        <v>1</v>
      </c>
      <c r="C29" s="116">
        <v>3</v>
      </c>
      <c r="D29" s="116">
        <v>0</v>
      </c>
      <c r="E29" s="116">
        <v>5</v>
      </c>
      <c r="F29" s="116">
        <v>6</v>
      </c>
      <c r="G29" s="116">
        <v>1</v>
      </c>
      <c r="H29" s="116">
        <v>1</v>
      </c>
      <c r="I29" s="116">
        <v>2</v>
      </c>
      <c r="J29" s="116">
        <v>4</v>
      </c>
      <c r="K29" s="116">
        <v>7</v>
      </c>
      <c r="L29" s="116">
        <v>1</v>
      </c>
      <c r="M29" s="116">
        <v>0</v>
      </c>
      <c r="N29" s="117">
        <v>31</v>
      </c>
    </row>
    <row r="30" spans="1:14" ht="13.5" thickTop="1" x14ac:dyDescent="0.2"/>
    <row r="52" spans="12:12" x14ac:dyDescent="0.2">
      <c r="L52" s="5" t="s">
        <v>25</v>
      </c>
    </row>
  </sheetData>
  <sheetProtection password="CC2E" sheet="1" objects="1" scenarios="1"/>
  <hyperlinks>
    <hyperlink ref="L52" location="'Table of Contents (2)'!A1" display="Table of Contents"/>
  </hyperlinks>
  <pageMargins left="0.25" right="0.25" top="0.75" bottom="0.75" header="0.3" footer="0.3"/>
  <pageSetup scale="76" orientation="landscape" verticalDpi="0" r:id="rId1"/>
  <headerFooter alignWithMargins="0">
    <oddFooter>&amp;C&amp;F
&amp;P  of  &amp;N</oddFooter>
    <firstFooter>&amp;C&amp;P of &amp;N</first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2:N52"/>
  <sheetViews>
    <sheetView showGridLines="0" showRowColHeaders="0" tabSelected="1" zoomScale="90" zoomScaleNormal="90" workbookViewId="0">
      <selection activeCell="A73" sqref="A73"/>
    </sheetView>
  </sheetViews>
  <sheetFormatPr defaultRowHeight="12.75" x14ac:dyDescent="0.2"/>
  <cols>
    <col min="1" max="1" width="27.7109375" style="7" customWidth="1"/>
    <col min="2" max="13" width="10.7109375" style="7" customWidth="1"/>
    <col min="14" max="14" width="12.7109375" style="7" customWidth="1"/>
    <col min="15" max="16384" width="9.140625" style="7"/>
  </cols>
  <sheetData>
    <row r="2" spans="1:14" ht="18" x14ac:dyDescent="0.25">
      <c r="A2" s="40" t="s">
        <v>1</v>
      </c>
      <c r="B2" s="36"/>
      <c r="C2" s="36"/>
      <c r="D2" s="39"/>
      <c r="E2" s="39"/>
      <c r="F2" s="76" t="s">
        <v>90</v>
      </c>
      <c r="G2" s="41"/>
      <c r="J2" s="38"/>
      <c r="K2" s="77" t="s">
        <v>91</v>
      </c>
      <c r="L2" s="38"/>
      <c r="M2" s="38"/>
    </row>
    <row r="3" spans="1:14" x14ac:dyDescent="0.2">
      <c r="J3" s="37"/>
      <c r="K3" s="37" t="s">
        <v>92</v>
      </c>
      <c r="L3" s="37"/>
    </row>
    <row r="4" spans="1:14" ht="15.75" x14ac:dyDescent="0.25">
      <c r="B4" s="35"/>
      <c r="C4" s="35"/>
      <c r="F4" s="91">
        <v>2019</v>
      </c>
      <c r="G4" s="34"/>
      <c r="H4" s="33"/>
      <c r="I4" s="33"/>
      <c r="J4" s="33"/>
    </row>
    <row r="5" spans="1:14" ht="15.75" thickBot="1" x14ac:dyDescent="0.25">
      <c r="A5" s="56" t="s">
        <v>101</v>
      </c>
      <c r="B5" s="53" t="s">
        <v>10</v>
      </c>
      <c r="C5" s="53" t="s">
        <v>11</v>
      </c>
      <c r="D5" s="53" t="s">
        <v>12</v>
      </c>
      <c r="E5" s="53" t="s">
        <v>13</v>
      </c>
      <c r="F5" s="53" t="s">
        <v>14</v>
      </c>
      <c r="G5" s="53" t="s">
        <v>15</v>
      </c>
      <c r="H5" s="53" t="s">
        <v>16</v>
      </c>
      <c r="I5" s="53" t="s">
        <v>17</v>
      </c>
      <c r="J5" s="53" t="s">
        <v>18</v>
      </c>
      <c r="K5" s="53" t="s">
        <v>22</v>
      </c>
      <c r="L5" s="53" t="s">
        <v>19</v>
      </c>
      <c r="M5" s="53" t="s">
        <v>20</v>
      </c>
      <c r="N5" s="53" t="s">
        <v>21</v>
      </c>
    </row>
    <row r="6" spans="1:14" ht="13.5" thickTop="1" x14ac:dyDescent="0.2">
      <c r="A6" s="50" t="s">
        <v>65</v>
      </c>
      <c r="B6" s="54">
        <v>0</v>
      </c>
      <c r="C6" s="54">
        <v>0</v>
      </c>
      <c r="D6" s="54">
        <v>0</v>
      </c>
      <c r="E6" s="54">
        <v>26356</v>
      </c>
      <c r="F6" s="54">
        <v>1308</v>
      </c>
      <c r="G6" s="54">
        <v>40559</v>
      </c>
      <c r="H6" s="54">
        <v>4474</v>
      </c>
      <c r="I6" s="54">
        <v>1056</v>
      </c>
      <c r="J6" s="54">
        <v>6985</v>
      </c>
      <c r="K6" s="54">
        <v>0</v>
      </c>
      <c r="L6" s="54">
        <v>11496</v>
      </c>
      <c r="M6" s="54">
        <v>0</v>
      </c>
      <c r="N6" s="55">
        <v>92234</v>
      </c>
    </row>
    <row r="7" spans="1:14" x14ac:dyDescent="0.2">
      <c r="A7" s="93" t="s">
        <v>3</v>
      </c>
      <c r="B7" s="96">
        <v>0</v>
      </c>
      <c r="C7" s="96">
        <v>0</v>
      </c>
      <c r="D7" s="96">
        <v>0</v>
      </c>
      <c r="E7" s="96">
        <v>26356</v>
      </c>
      <c r="F7" s="96">
        <v>1308</v>
      </c>
      <c r="G7" s="96">
        <v>23459</v>
      </c>
      <c r="H7" s="96">
        <v>0</v>
      </c>
      <c r="I7" s="96">
        <v>1056</v>
      </c>
      <c r="J7" s="96">
        <v>5415</v>
      </c>
      <c r="K7" s="96">
        <v>0</v>
      </c>
      <c r="L7" s="96">
        <v>7826</v>
      </c>
      <c r="M7" s="96">
        <v>0</v>
      </c>
      <c r="N7" s="97">
        <v>65420</v>
      </c>
    </row>
    <row r="8" spans="1:14" x14ac:dyDescent="0.2">
      <c r="A8" s="92" t="s">
        <v>67</v>
      </c>
      <c r="B8" s="94">
        <v>0</v>
      </c>
      <c r="C8" s="94">
        <v>0</v>
      </c>
      <c r="D8" s="94">
        <v>0</v>
      </c>
      <c r="E8" s="94">
        <v>0</v>
      </c>
      <c r="F8" s="94">
        <v>0</v>
      </c>
      <c r="G8" s="94">
        <v>17100</v>
      </c>
      <c r="H8" s="94">
        <v>4474</v>
      </c>
      <c r="I8" s="94">
        <v>0</v>
      </c>
      <c r="J8" s="94">
        <v>1570</v>
      </c>
      <c r="K8" s="94">
        <v>0</v>
      </c>
      <c r="L8" s="94">
        <v>3670</v>
      </c>
      <c r="M8" s="94">
        <v>0</v>
      </c>
      <c r="N8" s="95">
        <v>26814</v>
      </c>
    </row>
    <row r="9" spans="1:14" x14ac:dyDescent="0.2">
      <c r="A9" s="32" t="s">
        <v>4</v>
      </c>
      <c r="B9" s="42">
        <v>4688</v>
      </c>
      <c r="C9" s="42">
        <v>4161</v>
      </c>
      <c r="D9" s="42">
        <v>6176</v>
      </c>
      <c r="E9" s="42">
        <v>14913</v>
      </c>
      <c r="F9" s="42">
        <v>14037</v>
      </c>
      <c r="G9" s="42">
        <v>13530</v>
      </c>
      <c r="H9" s="42">
        <v>11907</v>
      </c>
      <c r="I9" s="42">
        <v>8730</v>
      </c>
      <c r="J9" s="42">
        <v>7698</v>
      </c>
      <c r="K9" s="42">
        <v>10534</v>
      </c>
      <c r="L9" s="42">
        <v>4804</v>
      </c>
      <c r="M9" s="42">
        <v>634</v>
      </c>
      <c r="N9" s="43">
        <v>101812</v>
      </c>
    </row>
    <row r="10" spans="1:14" x14ac:dyDescent="0.2">
      <c r="A10" s="46" t="s">
        <v>76</v>
      </c>
      <c r="B10" s="99">
        <v>-4688</v>
      </c>
      <c r="C10" s="99">
        <v>-4161</v>
      </c>
      <c r="D10" s="99">
        <v>-6176</v>
      </c>
      <c r="E10" s="99">
        <v>11443</v>
      </c>
      <c r="F10" s="99">
        <v>-12729</v>
      </c>
      <c r="G10" s="99">
        <v>27029</v>
      </c>
      <c r="H10" s="99">
        <v>-7433</v>
      </c>
      <c r="I10" s="99">
        <v>-7674</v>
      </c>
      <c r="J10" s="99">
        <v>-713</v>
      </c>
      <c r="K10" s="99">
        <v>-10534</v>
      </c>
      <c r="L10" s="99">
        <v>6692</v>
      </c>
      <c r="M10" s="99">
        <v>-634</v>
      </c>
      <c r="N10" s="98">
        <v>-9578</v>
      </c>
    </row>
    <row r="11" spans="1:14" x14ac:dyDescent="0.2">
      <c r="A11" s="107" t="s">
        <v>55</v>
      </c>
      <c r="B11" s="89">
        <v>10735</v>
      </c>
      <c r="C11" s="89">
        <v>9628</v>
      </c>
      <c r="D11" s="89">
        <v>14478</v>
      </c>
      <c r="E11" s="89">
        <v>36700</v>
      </c>
      <c r="F11" s="89">
        <v>40650</v>
      </c>
      <c r="G11" s="89">
        <v>42741</v>
      </c>
      <c r="H11" s="89">
        <v>38012</v>
      </c>
      <c r="I11" s="89">
        <v>29185</v>
      </c>
      <c r="J11" s="89">
        <v>25733</v>
      </c>
      <c r="K11" s="89">
        <v>35544</v>
      </c>
      <c r="L11" s="89">
        <v>17296</v>
      </c>
      <c r="M11" s="89">
        <v>2298</v>
      </c>
      <c r="N11" s="103">
        <v>303000</v>
      </c>
    </row>
    <row r="12" spans="1:14" x14ac:dyDescent="0.2">
      <c r="A12" s="46" t="s">
        <v>5</v>
      </c>
      <c r="B12" s="86">
        <v>0</v>
      </c>
      <c r="C12" s="86">
        <v>0</v>
      </c>
      <c r="D12" s="86">
        <v>0</v>
      </c>
      <c r="E12" s="86">
        <v>1.77</v>
      </c>
      <c r="F12" s="86">
        <v>0.09</v>
      </c>
      <c r="G12" s="86">
        <v>3</v>
      </c>
      <c r="H12" s="86">
        <v>0.38</v>
      </c>
      <c r="I12" s="86">
        <v>0.12</v>
      </c>
      <c r="J12" s="86">
        <v>0.91</v>
      </c>
      <c r="K12" s="86">
        <v>0</v>
      </c>
      <c r="L12" s="86">
        <v>2.39</v>
      </c>
      <c r="M12" s="86">
        <v>0</v>
      </c>
      <c r="N12" s="87">
        <v>0.90592464542490081</v>
      </c>
    </row>
    <row r="13" spans="1:14" x14ac:dyDescent="0.2">
      <c r="A13" s="107" t="s">
        <v>6</v>
      </c>
      <c r="B13" s="112">
        <v>3265</v>
      </c>
      <c r="C13" s="112">
        <v>13030</v>
      </c>
      <c r="D13" s="112">
        <v>10860</v>
      </c>
      <c r="E13" s="112">
        <v>57231</v>
      </c>
      <c r="F13" s="112">
        <v>20445</v>
      </c>
      <c r="G13" s="112">
        <v>54534</v>
      </c>
      <c r="H13" s="112">
        <v>32864</v>
      </c>
      <c r="I13" s="112">
        <v>6632</v>
      </c>
      <c r="J13" s="112">
        <v>30690</v>
      </c>
      <c r="K13" s="112">
        <v>15809</v>
      </c>
      <c r="L13" s="112">
        <v>23603</v>
      </c>
      <c r="M13" s="112">
        <v>18680</v>
      </c>
      <c r="N13" s="113">
        <v>287643</v>
      </c>
    </row>
    <row r="14" spans="1:14" x14ac:dyDescent="0.2">
      <c r="A14" s="46" t="s">
        <v>7</v>
      </c>
      <c r="B14" s="58">
        <v>3265</v>
      </c>
      <c r="C14" s="58">
        <v>13030</v>
      </c>
      <c r="D14" s="58">
        <v>10860</v>
      </c>
      <c r="E14" s="58">
        <v>30875</v>
      </c>
      <c r="F14" s="58">
        <v>19137</v>
      </c>
      <c r="G14" s="58">
        <v>13975</v>
      </c>
      <c r="H14" s="58">
        <v>28390</v>
      </c>
      <c r="I14" s="58">
        <v>5576</v>
      </c>
      <c r="J14" s="58">
        <v>23705</v>
      </c>
      <c r="K14" s="58">
        <v>15809</v>
      </c>
      <c r="L14" s="58">
        <v>12107</v>
      </c>
      <c r="M14" s="58">
        <v>18680</v>
      </c>
      <c r="N14" s="57">
        <v>195409</v>
      </c>
    </row>
    <row r="15" spans="1:14" x14ac:dyDescent="0.2">
      <c r="A15" s="107" t="s">
        <v>8</v>
      </c>
      <c r="B15" s="110">
        <v>0</v>
      </c>
      <c r="C15" s="110">
        <v>0</v>
      </c>
      <c r="D15" s="110">
        <v>0</v>
      </c>
      <c r="E15" s="110">
        <v>0.46</v>
      </c>
      <c r="F15" s="110">
        <v>0.06</v>
      </c>
      <c r="G15" s="110">
        <v>0.74</v>
      </c>
      <c r="H15" s="110">
        <v>0.14000000000000001</v>
      </c>
      <c r="I15" s="110">
        <v>0.16</v>
      </c>
      <c r="J15" s="110">
        <v>0.23</v>
      </c>
      <c r="K15" s="110">
        <v>0</v>
      </c>
      <c r="L15" s="110">
        <v>0.49</v>
      </c>
      <c r="M15" s="110">
        <v>0</v>
      </c>
      <c r="N15" s="111">
        <v>0.32065442232211455</v>
      </c>
    </row>
    <row r="16" spans="1:14" ht="13.5" thickBot="1" x14ac:dyDescent="0.25">
      <c r="A16" s="109" t="s">
        <v>9</v>
      </c>
      <c r="B16" s="116">
        <v>0</v>
      </c>
      <c r="C16" s="116">
        <v>8750</v>
      </c>
      <c r="D16" s="116">
        <v>3340</v>
      </c>
      <c r="E16" s="116">
        <v>8938</v>
      </c>
      <c r="F16" s="116">
        <v>10822</v>
      </c>
      <c r="G16" s="116">
        <v>17993</v>
      </c>
      <c r="H16" s="116">
        <v>5827</v>
      </c>
      <c r="I16" s="116">
        <v>0</v>
      </c>
      <c r="J16" s="116">
        <v>11342</v>
      </c>
      <c r="K16" s="116">
        <v>15537</v>
      </c>
      <c r="L16" s="116">
        <v>2890</v>
      </c>
      <c r="M16" s="116">
        <v>0</v>
      </c>
      <c r="N16" s="117">
        <v>85439</v>
      </c>
    </row>
    <row r="17" spans="1:14" ht="13.5" thickTop="1" x14ac:dyDescent="0.2"/>
    <row r="18" spans="1:14" ht="15.75" thickBot="1" x14ac:dyDescent="0.25">
      <c r="A18" s="56" t="s">
        <v>102</v>
      </c>
      <c r="B18" s="30"/>
      <c r="C18" s="30"/>
      <c r="D18" s="30"/>
      <c r="E18" s="30"/>
      <c r="F18" s="44"/>
      <c r="G18" s="44"/>
    </row>
    <row r="19" spans="1:14" ht="13.5" thickTop="1" x14ac:dyDescent="0.2">
      <c r="A19" s="50" t="s">
        <v>66</v>
      </c>
      <c r="B19" s="54">
        <v>0</v>
      </c>
      <c r="C19" s="54">
        <v>0</v>
      </c>
      <c r="D19" s="54">
        <v>0</v>
      </c>
      <c r="E19" s="54">
        <v>1</v>
      </c>
      <c r="F19" s="54">
        <v>1</v>
      </c>
      <c r="G19" s="54">
        <v>6</v>
      </c>
      <c r="H19" s="54">
        <v>2</v>
      </c>
      <c r="I19" s="54">
        <v>1</v>
      </c>
      <c r="J19" s="54">
        <v>2</v>
      </c>
      <c r="K19" s="54">
        <v>0</v>
      </c>
      <c r="L19" s="54">
        <v>2</v>
      </c>
      <c r="M19" s="54">
        <v>0</v>
      </c>
      <c r="N19" s="55">
        <v>15</v>
      </c>
    </row>
    <row r="20" spans="1:14" x14ac:dyDescent="0.2">
      <c r="A20" s="93" t="s">
        <v>56</v>
      </c>
      <c r="B20" s="96">
        <v>0</v>
      </c>
      <c r="C20" s="96">
        <v>0</v>
      </c>
      <c r="D20" s="96">
        <v>0</v>
      </c>
      <c r="E20" s="96">
        <v>1</v>
      </c>
      <c r="F20" s="96">
        <v>1</v>
      </c>
      <c r="G20" s="96">
        <v>4</v>
      </c>
      <c r="H20" s="96">
        <v>0</v>
      </c>
      <c r="I20" s="96">
        <v>1</v>
      </c>
      <c r="J20" s="96">
        <v>1</v>
      </c>
      <c r="K20" s="96">
        <v>0</v>
      </c>
      <c r="L20" s="96">
        <v>1</v>
      </c>
      <c r="M20" s="96">
        <v>0</v>
      </c>
      <c r="N20" s="97">
        <v>9</v>
      </c>
    </row>
    <row r="21" spans="1:14" x14ac:dyDescent="0.2">
      <c r="A21" s="92" t="s">
        <v>68</v>
      </c>
      <c r="B21" s="94">
        <v>0</v>
      </c>
      <c r="C21" s="94">
        <v>0</v>
      </c>
      <c r="D21" s="94">
        <v>0</v>
      </c>
      <c r="E21" s="94">
        <v>0</v>
      </c>
      <c r="F21" s="94">
        <v>0</v>
      </c>
      <c r="G21" s="94">
        <v>2</v>
      </c>
      <c r="H21" s="94">
        <v>2</v>
      </c>
      <c r="I21" s="94">
        <v>0</v>
      </c>
      <c r="J21" s="94">
        <v>1</v>
      </c>
      <c r="K21" s="94">
        <v>0</v>
      </c>
      <c r="L21" s="94">
        <v>1</v>
      </c>
      <c r="M21" s="94">
        <v>0</v>
      </c>
      <c r="N21" s="95">
        <v>6</v>
      </c>
    </row>
    <row r="22" spans="1:14" x14ac:dyDescent="0.2">
      <c r="A22" s="32" t="s">
        <v>4</v>
      </c>
      <c r="B22" s="42">
        <v>1</v>
      </c>
      <c r="C22" s="42">
        <v>1</v>
      </c>
      <c r="D22" s="42">
        <v>1</v>
      </c>
      <c r="E22" s="42">
        <v>2</v>
      </c>
      <c r="F22" s="42">
        <v>2</v>
      </c>
      <c r="G22" s="42">
        <v>2</v>
      </c>
      <c r="H22" s="42">
        <v>1</v>
      </c>
      <c r="I22" s="42">
        <v>1</v>
      </c>
      <c r="J22" s="42">
        <v>2</v>
      </c>
      <c r="K22" s="42">
        <v>2</v>
      </c>
      <c r="L22" s="42">
        <v>1</v>
      </c>
      <c r="M22" s="42">
        <v>0</v>
      </c>
      <c r="N22" s="43">
        <v>16</v>
      </c>
    </row>
    <row r="23" spans="1:14" x14ac:dyDescent="0.2">
      <c r="A23" s="46" t="s">
        <v>76</v>
      </c>
      <c r="B23" s="99">
        <v>-1</v>
      </c>
      <c r="C23" s="99">
        <v>-1</v>
      </c>
      <c r="D23" s="99">
        <v>-1</v>
      </c>
      <c r="E23" s="99">
        <v>-1</v>
      </c>
      <c r="F23" s="99">
        <v>-1</v>
      </c>
      <c r="G23" s="99">
        <v>4</v>
      </c>
      <c r="H23" s="99">
        <v>1</v>
      </c>
      <c r="I23" s="99">
        <v>0</v>
      </c>
      <c r="J23" s="99">
        <v>0</v>
      </c>
      <c r="K23" s="99">
        <v>-2</v>
      </c>
      <c r="L23" s="99">
        <v>1</v>
      </c>
      <c r="M23" s="99">
        <v>0</v>
      </c>
      <c r="N23" s="98">
        <v>-1</v>
      </c>
    </row>
    <row r="24" spans="1:14" x14ac:dyDescent="0.2">
      <c r="A24" s="107" t="s">
        <v>55</v>
      </c>
      <c r="B24" s="89">
        <v>8</v>
      </c>
      <c r="C24" s="89">
        <v>10</v>
      </c>
      <c r="D24" s="89">
        <v>15</v>
      </c>
      <c r="E24" s="89">
        <v>20</v>
      </c>
      <c r="F24" s="89">
        <v>31</v>
      </c>
      <c r="G24" s="89">
        <v>31</v>
      </c>
      <c r="H24" s="89">
        <v>21</v>
      </c>
      <c r="I24" s="89">
        <v>14</v>
      </c>
      <c r="J24" s="89">
        <v>30</v>
      </c>
      <c r="K24" s="89">
        <v>29</v>
      </c>
      <c r="L24" s="89">
        <v>15</v>
      </c>
      <c r="M24" s="89">
        <v>4</v>
      </c>
      <c r="N24" s="103">
        <v>228</v>
      </c>
    </row>
    <row r="25" spans="1:14" x14ac:dyDescent="0.2">
      <c r="A25" s="46" t="s">
        <v>5</v>
      </c>
      <c r="B25" s="86">
        <v>0</v>
      </c>
      <c r="C25" s="86">
        <v>0</v>
      </c>
      <c r="D25" s="86">
        <v>0</v>
      </c>
      <c r="E25" s="86">
        <v>0.5</v>
      </c>
      <c r="F25" s="86">
        <v>0.5</v>
      </c>
      <c r="G25" s="86">
        <v>3</v>
      </c>
      <c r="H25" s="86">
        <v>2</v>
      </c>
      <c r="I25" s="86">
        <v>1</v>
      </c>
      <c r="J25" s="86">
        <v>1</v>
      </c>
      <c r="K25" s="86">
        <v>0</v>
      </c>
      <c r="L25" s="86">
        <v>2</v>
      </c>
      <c r="M25" s="86">
        <v>0</v>
      </c>
      <c r="N25" s="87">
        <v>0.9375</v>
      </c>
    </row>
    <row r="26" spans="1:14" x14ac:dyDescent="0.2">
      <c r="A26" s="107" t="s">
        <v>57</v>
      </c>
      <c r="B26" s="112">
        <v>1</v>
      </c>
      <c r="C26" s="112">
        <v>3</v>
      </c>
      <c r="D26" s="112">
        <v>1</v>
      </c>
      <c r="E26" s="112">
        <v>2</v>
      </c>
      <c r="F26" s="112">
        <v>3</v>
      </c>
      <c r="G26" s="112">
        <v>10</v>
      </c>
      <c r="H26" s="112">
        <v>5</v>
      </c>
      <c r="I26" s="112">
        <v>2</v>
      </c>
      <c r="J26" s="112">
        <v>5</v>
      </c>
      <c r="K26" s="112">
        <v>4</v>
      </c>
      <c r="L26" s="112">
        <v>5</v>
      </c>
      <c r="M26" s="112">
        <v>1</v>
      </c>
      <c r="N26" s="113">
        <v>42</v>
      </c>
    </row>
    <row r="27" spans="1:14" x14ac:dyDescent="0.2">
      <c r="A27" s="46" t="s">
        <v>58</v>
      </c>
      <c r="B27" s="58">
        <v>1</v>
      </c>
      <c r="C27" s="58">
        <v>3</v>
      </c>
      <c r="D27" s="58">
        <v>1</v>
      </c>
      <c r="E27" s="58">
        <v>1</v>
      </c>
      <c r="F27" s="58">
        <v>2</v>
      </c>
      <c r="G27" s="58">
        <v>4</v>
      </c>
      <c r="H27" s="58">
        <v>3</v>
      </c>
      <c r="I27" s="58">
        <v>1</v>
      </c>
      <c r="J27" s="58">
        <v>3</v>
      </c>
      <c r="K27" s="58">
        <v>4</v>
      </c>
      <c r="L27" s="58">
        <v>3</v>
      </c>
      <c r="M27" s="58">
        <v>1</v>
      </c>
      <c r="N27" s="57">
        <v>27</v>
      </c>
    </row>
    <row r="28" spans="1:14" x14ac:dyDescent="0.2">
      <c r="A28" s="107" t="s">
        <v>8</v>
      </c>
      <c r="B28" s="110">
        <v>0</v>
      </c>
      <c r="C28" s="110">
        <v>0</v>
      </c>
      <c r="D28" s="110">
        <v>0</v>
      </c>
      <c r="E28" s="110">
        <v>0.5</v>
      </c>
      <c r="F28" s="110">
        <v>0.33</v>
      </c>
      <c r="G28" s="110">
        <v>0.4</v>
      </c>
      <c r="H28" s="110">
        <v>0</v>
      </c>
      <c r="I28" s="110">
        <v>0.5</v>
      </c>
      <c r="J28" s="110">
        <v>0.2</v>
      </c>
      <c r="K28" s="110">
        <v>0</v>
      </c>
      <c r="L28" s="110">
        <v>0.2</v>
      </c>
      <c r="M28" s="110">
        <v>0</v>
      </c>
      <c r="N28" s="111">
        <v>0.35714285714285715</v>
      </c>
    </row>
    <row r="29" spans="1:14" ht="13.5" thickBot="1" x14ac:dyDescent="0.25">
      <c r="A29" s="109" t="s">
        <v>59</v>
      </c>
      <c r="B29" s="116">
        <v>0</v>
      </c>
      <c r="C29" s="116">
        <v>1</v>
      </c>
      <c r="D29" s="116">
        <v>2</v>
      </c>
      <c r="E29" s="116">
        <v>3</v>
      </c>
      <c r="F29" s="116">
        <v>3</v>
      </c>
      <c r="G29" s="116">
        <v>9</v>
      </c>
      <c r="H29" s="116">
        <v>3</v>
      </c>
      <c r="I29" s="116">
        <v>0</v>
      </c>
      <c r="J29" s="116">
        <v>6</v>
      </c>
      <c r="K29" s="116">
        <v>4</v>
      </c>
      <c r="L29" s="116">
        <v>1</v>
      </c>
      <c r="M29" s="116">
        <v>0</v>
      </c>
      <c r="N29" s="117">
        <v>32</v>
      </c>
    </row>
    <row r="30" spans="1:14" ht="13.5" thickTop="1" x14ac:dyDescent="0.2"/>
    <row r="52" spans="12:12" x14ac:dyDescent="0.2">
      <c r="L52" s="5" t="s">
        <v>25</v>
      </c>
    </row>
  </sheetData>
  <sheetProtection password="CC2E" sheet="1" objects="1" scenarios="1"/>
  <hyperlinks>
    <hyperlink ref="L52" location="'Table of Contents (2)'!A1" display="Table of Contents"/>
  </hyperlinks>
  <pageMargins left="0.25" right="0.25" top="0.75" bottom="0.75" header="0.3" footer="0.3"/>
  <pageSetup scale="76" orientation="landscape" verticalDpi="0" r:id="rId1"/>
  <headerFooter alignWithMargins="0">
    <oddFooter>&amp;C&amp;F
&amp;P  of  &amp;N</oddFooter>
    <firstFooter>&amp;C&amp;P of &amp;N</first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2:N52"/>
  <sheetViews>
    <sheetView showGridLines="0" showRowColHeaders="0" tabSelected="1" zoomScale="90" zoomScaleNormal="90" workbookViewId="0">
      <selection activeCell="A73" sqref="A73"/>
    </sheetView>
  </sheetViews>
  <sheetFormatPr defaultRowHeight="12.75" x14ac:dyDescent="0.2"/>
  <cols>
    <col min="1" max="1" width="27.7109375" style="7" customWidth="1"/>
    <col min="2" max="13" width="10.7109375" style="7" customWidth="1"/>
    <col min="14" max="14" width="12.7109375" style="7" customWidth="1"/>
    <col min="15" max="16384" width="9.140625" style="7"/>
  </cols>
  <sheetData>
    <row r="2" spans="1:14" ht="18" x14ac:dyDescent="0.25">
      <c r="A2" s="40" t="s">
        <v>1</v>
      </c>
      <c r="B2" s="36"/>
      <c r="C2" s="36"/>
      <c r="D2" s="39"/>
      <c r="E2" s="39"/>
      <c r="F2" s="76" t="s">
        <v>90</v>
      </c>
      <c r="G2" s="41"/>
      <c r="J2" s="38"/>
      <c r="K2" s="77" t="s">
        <v>91</v>
      </c>
      <c r="L2" s="38"/>
      <c r="M2" s="38"/>
    </row>
    <row r="3" spans="1:14" x14ac:dyDescent="0.2">
      <c r="J3" s="37"/>
      <c r="K3" s="37" t="s">
        <v>92</v>
      </c>
      <c r="L3" s="37"/>
    </row>
    <row r="4" spans="1:14" ht="15.75" x14ac:dyDescent="0.25">
      <c r="B4" s="35"/>
      <c r="C4" s="35"/>
      <c r="F4" s="91">
        <v>2020</v>
      </c>
      <c r="G4" s="34"/>
      <c r="H4" s="33"/>
      <c r="I4" s="33"/>
      <c r="J4" s="33"/>
    </row>
    <row r="5" spans="1:14" ht="15.75" thickBot="1" x14ac:dyDescent="0.25">
      <c r="A5" s="56" t="s">
        <v>103</v>
      </c>
      <c r="B5" s="53" t="s">
        <v>10</v>
      </c>
      <c r="C5" s="53" t="s">
        <v>11</v>
      </c>
      <c r="D5" s="53" t="s">
        <v>12</v>
      </c>
      <c r="E5" s="53" t="s">
        <v>13</v>
      </c>
      <c r="F5" s="53" t="s">
        <v>14</v>
      </c>
      <c r="G5" s="53" t="s">
        <v>15</v>
      </c>
      <c r="H5" s="53" t="s">
        <v>16</v>
      </c>
      <c r="I5" s="53" t="s">
        <v>17</v>
      </c>
      <c r="J5" s="53" t="s">
        <v>18</v>
      </c>
      <c r="K5" s="53" t="s">
        <v>22</v>
      </c>
      <c r="L5" s="53" t="s">
        <v>19</v>
      </c>
      <c r="M5" s="53" t="s">
        <v>20</v>
      </c>
      <c r="N5" s="53" t="s">
        <v>21</v>
      </c>
    </row>
    <row r="6" spans="1:14" ht="13.5" thickTop="1" x14ac:dyDescent="0.2">
      <c r="A6" s="50" t="s">
        <v>65</v>
      </c>
      <c r="B6" s="54">
        <v>0</v>
      </c>
      <c r="C6" s="54">
        <v>0</v>
      </c>
      <c r="D6" s="54">
        <v>2400</v>
      </c>
      <c r="E6" s="54">
        <v>1205</v>
      </c>
      <c r="F6" s="54">
        <v>12090</v>
      </c>
      <c r="G6" s="54">
        <v>0</v>
      </c>
      <c r="H6" s="54">
        <v>12546</v>
      </c>
      <c r="I6" s="54">
        <v>21550</v>
      </c>
      <c r="J6" s="54">
        <v>0</v>
      </c>
      <c r="K6" s="54">
        <v>14355</v>
      </c>
      <c r="L6" s="54">
        <v>0</v>
      </c>
      <c r="M6" s="54">
        <v>0</v>
      </c>
      <c r="N6" s="55">
        <v>64146</v>
      </c>
    </row>
    <row r="7" spans="1:14" x14ac:dyDescent="0.2">
      <c r="A7" s="93" t="s">
        <v>3</v>
      </c>
      <c r="B7" s="96">
        <v>0</v>
      </c>
      <c r="C7" s="96">
        <v>0</v>
      </c>
      <c r="D7" s="96">
        <v>2400</v>
      </c>
      <c r="E7" s="96">
        <v>1205</v>
      </c>
      <c r="F7" s="96">
        <v>0</v>
      </c>
      <c r="G7" s="96">
        <v>0</v>
      </c>
      <c r="H7" s="96">
        <v>12546</v>
      </c>
      <c r="I7" s="96">
        <v>21550</v>
      </c>
      <c r="J7" s="96">
        <v>0</v>
      </c>
      <c r="K7" s="96">
        <v>0</v>
      </c>
      <c r="L7" s="96">
        <v>0</v>
      </c>
      <c r="M7" s="96">
        <v>0</v>
      </c>
      <c r="N7" s="97">
        <v>37701</v>
      </c>
    </row>
    <row r="8" spans="1:14" x14ac:dyDescent="0.2">
      <c r="A8" s="92" t="s">
        <v>67</v>
      </c>
      <c r="B8" s="94">
        <v>0</v>
      </c>
      <c r="C8" s="94">
        <v>0</v>
      </c>
      <c r="D8" s="94">
        <v>0</v>
      </c>
      <c r="E8" s="94">
        <v>0</v>
      </c>
      <c r="F8" s="94">
        <v>12090</v>
      </c>
      <c r="G8" s="94">
        <v>0</v>
      </c>
      <c r="H8" s="94">
        <v>0</v>
      </c>
      <c r="I8" s="94">
        <v>0</v>
      </c>
      <c r="J8" s="94">
        <v>0</v>
      </c>
      <c r="K8" s="94">
        <v>14355</v>
      </c>
      <c r="L8" s="94">
        <v>0</v>
      </c>
      <c r="M8" s="94">
        <v>0</v>
      </c>
      <c r="N8" s="95">
        <v>26445</v>
      </c>
    </row>
    <row r="9" spans="1:14" x14ac:dyDescent="0.2">
      <c r="A9" s="32" t="s">
        <v>4</v>
      </c>
      <c r="B9" s="42">
        <v>2949</v>
      </c>
      <c r="C9" s="42">
        <v>2477</v>
      </c>
      <c r="D9" s="42">
        <v>3645</v>
      </c>
      <c r="E9" s="42">
        <v>9058</v>
      </c>
      <c r="F9" s="42">
        <v>9673</v>
      </c>
      <c r="G9" s="42">
        <v>9995</v>
      </c>
      <c r="H9" s="42">
        <v>8472</v>
      </c>
      <c r="I9" s="42">
        <v>6185</v>
      </c>
      <c r="J9" s="42">
        <v>5424</v>
      </c>
      <c r="K9" s="42">
        <v>7264</v>
      </c>
      <c r="L9" s="42">
        <v>3260</v>
      </c>
      <c r="M9" s="42">
        <v>433</v>
      </c>
      <c r="N9" s="43">
        <v>68835</v>
      </c>
    </row>
    <row r="10" spans="1:14" x14ac:dyDescent="0.2">
      <c r="A10" s="46" t="s">
        <v>76</v>
      </c>
      <c r="B10" s="99">
        <v>-2949</v>
      </c>
      <c r="C10" s="99">
        <v>-2477</v>
      </c>
      <c r="D10" s="99">
        <v>-1245</v>
      </c>
      <c r="E10" s="99">
        <v>-7853</v>
      </c>
      <c r="F10" s="99">
        <v>2417</v>
      </c>
      <c r="G10" s="99">
        <v>-9995</v>
      </c>
      <c r="H10" s="99">
        <v>4074</v>
      </c>
      <c r="I10" s="99">
        <v>15365</v>
      </c>
      <c r="J10" s="99">
        <v>-5424</v>
      </c>
      <c r="K10" s="99">
        <v>7091</v>
      </c>
      <c r="L10" s="99">
        <v>-3260</v>
      </c>
      <c r="M10" s="99">
        <v>-433</v>
      </c>
      <c r="N10" s="98">
        <v>-4689</v>
      </c>
    </row>
    <row r="11" spans="1:14" x14ac:dyDescent="0.2">
      <c r="A11" s="107" t="s">
        <v>55</v>
      </c>
      <c r="B11" s="89">
        <v>10735</v>
      </c>
      <c r="C11" s="89">
        <v>9628</v>
      </c>
      <c r="D11" s="89">
        <v>14478</v>
      </c>
      <c r="E11" s="89">
        <v>36700</v>
      </c>
      <c r="F11" s="89">
        <v>40650</v>
      </c>
      <c r="G11" s="89">
        <v>42741</v>
      </c>
      <c r="H11" s="89">
        <v>38012</v>
      </c>
      <c r="I11" s="89">
        <v>29185</v>
      </c>
      <c r="J11" s="89">
        <v>25733</v>
      </c>
      <c r="K11" s="89">
        <v>35544</v>
      </c>
      <c r="L11" s="89">
        <v>17296</v>
      </c>
      <c r="M11" s="89">
        <v>2298</v>
      </c>
      <c r="N11" s="103">
        <v>303000</v>
      </c>
    </row>
    <row r="12" spans="1:14" x14ac:dyDescent="0.2">
      <c r="A12" s="46" t="s">
        <v>5</v>
      </c>
      <c r="B12" s="86">
        <v>0</v>
      </c>
      <c r="C12" s="86">
        <v>0</v>
      </c>
      <c r="D12" s="86">
        <v>0.66</v>
      </c>
      <c r="E12" s="86">
        <v>0.13</v>
      </c>
      <c r="F12" s="86">
        <v>1.25</v>
      </c>
      <c r="G12" s="86">
        <v>0</v>
      </c>
      <c r="H12" s="86">
        <v>1.48</v>
      </c>
      <c r="I12" s="86">
        <v>3.48</v>
      </c>
      <c r="J12" s="86">
        <v>0</v>
      </c>
      <c r="K12" s="86">
        <v>1.98</v>
      </c>
      <c r="L12" s="86">
        <v>0</v>
      </c>
      <c r="M12" s="86">
        <v>0</v>
      </c>
      <c r="N12" s="87">
        <v>0.93188058400522988</v>
      </c>
    </row>
    <row r="13" spans="1:14" x14ac:dyDescent="0.2">
      <c r="A13" s="107" t="s">
        <v>6</v>
      </c>
      <c r="B13" s="112">
        <v>36290</v>
      </c>
      <c r="C13" s="112">
        <v>13800</v>
      </c>
      <c r="D13" s="112">
        <v>9184</v>
      </c>
      <c r="E13" s="112">
        <v>25823</v>
      </c>
      <c r="F13" s="112">
        <v>40390</v>
      </c>
      <c r="G13" s="112">
        <v>121959</v>
      </c>
      <c r="H13" s="112">
        <v>25655</v>
      </c>
      <c r="I13" s="112">
        <v>69750</v>
      </c>
      <c r="J13" s="112">
        <v>41635</v>
      </c>
      <c r="K13" s="112">
        <v>76422</v>
      </c>
      <c r="L13" s="112">
        <v>5982</v>
      </c>
      <c r="M13" s="112">
        <v>0</v>
      </c>
      <c r="N13" s="113">
        <v>466890</v>
      </c>
    </row>
    <row r="14" spans="1:14" x14ac:dyDescent="0.2">
      <c r="A14" s="46" t="s">
        <v>7</v>
      </c>
      <c r="B14" s="58">
        <v>36290</v>
      </c>
      <c r="C14" s="58">
        <v>13800</v>
      </c>
      <c r="D14" s="58">
        <v>6784</v>
      </c>
      <c r="E14" s="58">
        <v>24618</v>
      </c>
      <c r="F14" s="58">
        <v>28300</v>
      </c>
      <c r="G14" s="58">
        <v>121959</v>
      </c>
      <c r="H14" s="58">
        <v>13109</v>
      </c>
      <c r="I14" s="58">
        <v>48200</v>
      </c>
      <c r="J14" s="58">
        <v>41635</v>
      </c>
      <c r="K14" s="58">
        <v>62067</v>
      </c>
      <c r="L14" s="58">
        <v>5982</v>
      </c>
      <c r="M14" s="58">
        <v>0</v>
      </c>
      <c r="N14" s="57">
        <v>402744</v>
      </c>
    </row>
    <row r="15" spans="1:14" x14ac:dyDescent="0.2">
      <c r="A15" s="107" t="s">
        <v>8</v>
      </c>
      <c r="B15" s="110">
        <v>0</v>
      </c>
      <c r="C15" s="110">
        <v>0</v>
      </c>
      <c r="D15" s="110">
        <v>0.26</v>
      </c>
      <c r="E15" s="110">
        <v>0.05</v>
      </c>
      <c r="F15" s="110">
        <v>0.3</v>
      </c>
      <c r="G15" s="110">
        <v>0</v>
      </c>
      <c r="H15" s="110">
        <v>0.49</v>
      </c>
      <c r="I15" s="110">
        <v>0.31</v>
      </c>
      <c r="J15" s="110">
        <v>0</v>
      </c>
      <c r="K15" s="110">
        <v>0.19</v>
      </c>
      <c r="L15" s="110">
        <v>0</v>
      </c>
      <c r="M15" s="110">
        <v>0</v>
      </c>
      <c r="N15" s="111">
        <v>0.13738996337467069</v>
      </c>
    </row>
    <row r="16" spans="1:14" ht="13.5" thickBot="1" x14ac:dyDescent="0.25">
      <c r="A16" s="109" t="s">
        <v>9</v>
      </c>
      <c r="B16" s="116">
        <v>910</v>
      </c>
      <c r="C16" s="116">
        <v>0</v>
      </c>
      <c r="D16" s="116">
        <v>7000</v>
      </c>
      <c r="E16" s="116">
        <v>9239</v>
      </c>
      <c r="F16" s="116">
        <v>1295</v>
      </c>
      <c r="G16" s="116">
        <v>35595</v>
      </c>
      <c r="H16" s="116">
        <v>0</v>
      </c>
      <c r="I16" s="116">
        <v>0</v>
      </c>
      <c r="J16" s="116">
        <v>6998</v>
      </c>
      <c r="K16" s="116">
        <v>4132</v>
      </c>
      <c r="L16" s="116">
        <v>2316</v>
      </c>
      <c r="M16" s="116">
        <v>0</v>
      </c>
      <c r="N16" s="117">
        <v>67485</v>
      </c>
    </row>
    <row r="17" spans="1:14" ht="13.5" thickTop="1" x14ac:dyDescent="0.2"/>
    <row r="18" spans="1:14" ht="15.75" thickBot="1" x14ac:dyDescent="0.25">
      <c r="A18" s="56" t="s">
        <v>104</v>
      </c>
      <c r="B18" s="30"/>
      <c r="C18" s="30"/>
      <c r="D18" s="30"/>
      <c r="E18" s="30"/>
      <c r="F18" s="44"/>
      <c r="G18" s="44"/>
    </row>
    <row r="19" spans="1:14" ht="13.5" thickTop="1" x14ac:dyDescent="0.2">
      <c r="A19" s="50" t="s">
        <v>66</v>
      </c>
      <c r="B19" s="54">
        <v>0</v>
      </c>
      <c r="C19" s="54">
        <v>0</v>
      </c>
      <c r="D19" s="54">
        <v>1</v>
      </c>
      <c r="E19" s="54">
        <v>1</v>
      </c>
      <c r="F19" s="54">
        <v>2</v>
      </c>
      <c r="G19" s="54">
        <v>0</v>
      </c>
      <c r="H19" s="54">
        <v>1</v>
      </c>
      <c r="I19" s="54">
        <v>1</v>
      </c>
      <c r="J19" s="54">
        <v>0</v>
      </c>
      <c r="K19" s="54">
        <v>1</v>
      </c>
      <c r="L19" s="54">
        <v>0</v>
      </c>
      <c r="M19" s="54">
        <v>0</v>
      </c>
      <c r="N19" s="55">
        <v>7</v>
      </c>
    </row>
    <row r="20" spans="1:14" x14ac:dyDescent="0.2">
      <c r="A20" s="93" t="s">
        <v>56</v>
      </c>
      <c r="B20" s="96">
        <v>0</v>
      </c>
      <c r="C20" s="96">
        <v>0</v>
      </c>
      <c r="D20" s="96">
        <v>1</v>
      </c>
      <c r="E20" s="96">
        <v>1</v>
      </c>
      <c r="F20" s="96">
        <v>0</v>
      </c>
      <c r="G20" s="96">
        <v>0</v>
      </c>
      <c r="H20" s="96">
        <v>1</v>
      </c>
      <c r="I20" s="96">
        <v>1</v>
      </c>
      <c r="J20" s="96">
        <v>0</v>
      </c>
      <c r="K20" s="96">
        <v>0</v>
      </c>
      <c r="L20" s="96">
        <v>0</v>
      </c>
      <c r="M20" s="96">
        <v>0</v>
      </c>
      <c r="N20" s="97">
        <v>4</v>
      </c>
    </row>
    <row r="21" spans="1:14" x14ac:dyDescent="0.2">
      <c r="A21" s="92" t="s">
        <v>68</v>
      </c>
      <c r="B21" s="94">
        <v>0</v>
      </c>
      <c r="C21" s="94">
        <v>0</v>
      </c>
      <c r="D21" s="94">
        <v>0</v>
      </c>
      <c r="E21" s="94">
        <v>0</v>
      </c>
      <c r="F21" s="94">
        <v>2</v>
      </c>
      <c r="G21" s="94">
        <v>0</v>
      </c>
      <c r="H21" s="94">
        <v>0</v>
      </c>
      <c r="I21" s="94">
        <v>0</v>
      </c>
      <c r="J21" s="94">
        <v>0</v>
      </c>
      <c r="K21" s="94">
        <v>1</v>
      </c>
      <c r="L21" s="94">
        <v>0</v>
      </c>
      <c r="M21" s="94">
        <v>0</v>
      </c>
      <c r="N21" s="95">
        <v>3</v>
      </c>
    </row>
    <row r="22" spans="1:14" x14ac:dyDescent="0.2">
      <c r="A22" s="32" t="s">
        <v>4</v>
      </c>
      <c r="B22" s="42">
        <v>0</v>
      </c>
      <c r="C22" s="42">
        <v>0</v>
      </c>
      <c r="D22" s="42">
        <v>1</v>
      </c>
      <c r="E22" s="42">
        <v>1</v>
      </c>
      <c r="F22" s="42">
        <v>1</v>
      </c>
      <c r="G22" s="42">
        <v>1</v>
      </c>
      <c r="H22" s="42">
        <v>1</v>
      </c>
      <c r="I22" s="42">
        <v>0</v>
      </c>
      <c r="J22" s="42">
        <v>1</v>
      </c>
      <c r="K22" s="42">
        <v>1</v>
      </c>
      <c r="L22" s="42">
        <v>0</v>
      </c>
      <c r="M22" s="42">
        <v>0</v>
      </c>
      <c r="N22" s="43">
        <v>7</v>
      </c>
    </row>
    <row r="23" spans="1:14" x14ac:dyDescent="0.2">
      <c r="A23" s="46" t="s">
        <v>76</v>
      </c>
      <c r="B23" s="99">
        <v>0</v>
      </c>
      <c r="C23" s="99">
        <v>0</v>
      </c>
      <c r="D23" s="99">
        <v>0</v>
      </c>
      <c r="E23" s="99">
        <v>0</v>
      </c>
      <c r="F23" s="99">
        <v>1</v>
      </c>
      <c r="G23" s="99">
        <v>-1</v>
      </c>
      <c r="H23" s="99">
        <v>0</v>
      </c>
      <c r="I23" s="99">
        <v>1</v>
      </c>
      <c r="J23" s="99">
        <v>-1</v>
      </c>
      <c r="K23" s="99">
        <v>0</v>
      </c>
      <c r="L23" s="99">
        <v>0</v>
      </c>
      <c r="M23" s="99">
        <v>0</v>
      </c>
      <c r="N23" s="98">
        <v>0</v>
      </c>
    </row>
    <row r="24" spans="1:14" x14ac:dyDescent="0.2">
      <c r="A24" s="107" t="s">
        <v>55</v>
      </c>
      <c r="B24" s="89">
        <v>8</v>
      </c>
      <c r="C24" s="89">
        <v>10</v>
      </c>
      <c r="D24" s="89">
        <v>15</v>
      </c>
      <c r="E24" s="89">
        <v>20</v>
      </c>
      <c r="F24" s="89">
        <v>31</v>
      </c>
      <c r="G24" s="89">
        <v>31</v>
      </c>
      <c r="H24" s="89">
        <v>21</v>
      </c>
      <c r="I24" s="89">
        <v>14</v>
      </c>
      <c r="J24" s="89">
        <v>30</v>
      </c>
      <c r="K24" s="89">
        <v>29</v>
      </c>
      <c r="L24" s="89">
        <v>15</v>
      </c>
      <c r="M24" s="89">
        <v>4</v>
      </c>
      <c r="N24" s="103">
        <v>228</v>
      </c>
    </row>
    <row r="25" spans="1:14" x14ac:dyDescent="0.2">
      <c r="A25" s="46" t="s">
        <v>5</v>
      </c>
      <c r="B25" s="86">
        <v>0</v>
      </c>
      <c r="C25" s="86">
        <v>0</v>
      </c>
      <c r="D25" s="86">
        <v>1</v>
      </c>
      <c r="E25" s="86">
        <v>1</v>
      </c>
      <c r="F25" s="86">
        <v>2</v>
      </c>
      <c r="G25" s="86">
        <v>0</v>
      </c>
      <c r="H25" s="86">
        <v>1</v>
      </c>
      <c r="I25" s="86">
        <v>1</v>
      </c>
      <c r="J25" s="86">
        <v>0</v>
      </c>
      <c r="K25" s="86">
        <v>1</v>
      </c>
      <c r="L25" s="86">
        <v>0</v>
      </c>
      <c r="M25" s="86">
        <v>0</v>
      </c>
      <c r="N25" s="87">
        <v>1</v>
      </c>
    </row>
    <row r="26" spans="1:14" x14ac:dyDescent="0.2">
      <c r="A26" s="107" t="s">
        <v>57</v>
      </c>
      <c r="B26" s="112">
        <v>2</v>
      </c>
      <c r="C26" s="112">
        <v>1</v>
      </c>
      <c r="D26" s="112">
        <v>3</v>
      </c>
      <c r="E26" s="112">
        <v>3</v>
      </c>
      <c r="F26" s="112">
        <v>5</v>
      </c>
      <c r="G26" s="112">
        <v>6</v>
      </c>
      <c r="H26" s="112">
        <v>4</v>
      </c>
      <c r="I26" s="112">
        <v>2</v>
      </c>
      <c r="J26" s="112">
        <v>3</v>
      </c>
      <c r="K26" s="112">
        <v>6</v>
      </c>
      <c r="L26" s="112">
        <v>1</v>
      </c>
      <c r="M26" s="112">
        <v>0</v>
      </c>
      <c r="N26" s="113">
        <v>36</v>
      </c>
    </row>
    <row r="27" spans="1:14" x14ac:dyDescent="0.2">
      <c r="A27" s="46" t="s">
        <v>58</v>
      </c>
      <c r="B27" s="58">
        <v>2</v>
      </c>
      <c r="C27" s="58">
        <v>1</v>
      </c>
      <c r="D27" s="58">
        <v>2</v>
      </c>
      <c r="E27" s="58">
        <v>2</v>
      </c>
      <c r="F27" s="58">
        <v>3</v>
      </c>
      <c r="G27" s="58">
        <v>6</v>
      </c>
      <c r="H27" s="58">
        <v>3</v>
      </c>
      <c r="I27" s="58">
        <v>1</v>
      </c>
      <c r="J27" s="58">
        <v>3</v>
      </c>
      <c r="K27" s="58">
        <v>5</v>
      </c>
      <c r="L27" s="58">
        <v>1</v>
      </c>
      <c r="M27" s="58">
        <v>0</v>
      </c>
      <c r="N27" s="57">
        <v>29</v>
      </c>
    </row>
    <row r="28" spans="1:14" x14ac:dyDescent="0.2">
      <c r="A28" s="107" t="s">
        <v>8</v>
      </c>
      <c r="B28" s="110">
        <v>0</v>
      </c>
      <c r="C28" s="110">
        <v>0</v>
      </c>
      <c r="D28" s="110">
        <v>0.33</v>
      </c>
      <c r="E28" s="110">
        <v>0.33</v>
      </c>
      <c r="F28" s="110">
        <v>0</v>
      </c>
      <c r="G28" s="110">
        <v>0</v>
      </c>
      <c r="H28" s="110">
        <v>0.25</v>
      </c>
      <c r="I28" s="110">
        <v>0.5</v>
      </c>
      <c r="J28" s="110">
        <v>0</v>
      </c>
      <c r="K28" s="110">
        <v>0</v>
      </c>
      <c r="L28" s="110">
        <v>0</v>
      </c>
      <c r="M28" s="110">
        <v>0</v>
      </c>
      <c r="N28" s="111">
        <v>0.19444444444444445</v>
      </c>
    </row>
    <row r="29" spans="1:14" ht="13.5" thickBot="1" x14ac:dyDescent="0.25">
      <c r="A29" s="109" t="s">
        <v>59</v>
      </c>
      <c r="B29" s="116">
        <v>1</v>
      </c>
      <c r="C29" s="116">
        <v>0</v>
      </c>
      <c r="D29" s="116">
        <v>1</v>
      </c>
      <c r="E29" s="116">
        <v>4</v>
      </c>
      <c r="F29" s="116">
        <v>1</v>
      </c>
      <c r="G29" s="116">
        <v>2</v>
      </c>
      <c r="H29" s="116">
        <v>0</v>
      </c>
      <c r="I29" s="116">
        <v>0</v>
      </c>
      <c r="J29" s="116">
        <v>2</v>
      </c>
      <c r="K29" s="116">
        <v>3</v>
      </c>
      <c r="L29" s="116">
        <v>1</v>
      </c>
      <c r="M29" s="116">
        <v>0</v>
      </c>
      <c r="N29" s="117">
        <v>15</v>
      </c>
    </row>
    <row r="30" spans="1:14" ht="13.5" thickTop="1" x14ac:dyDescent="0.2"/>
    <row r="52" spans="12:12" x14ac:dyDescent="0.2">
      <c r="L52" s="5" t="s">
        <v>25</v>
      </c>
    </row>
  </sheetData>
  <sheetProtection password="CC2E" sheet="1" objects="1" scenarios="1"/>
  <hyperlinks>
    <hyperlink ref="L52" location="'Table of Contents (2)'!A1" display="Table of Contents"/>
  </hyperlinks>
  <pageMargins left="0.25" right="0.25" top="0.75" bottom="0.75" header="0.3" footer="0.3"/>
  <pageSetup scale="76" orientation="landscape" verticalDpi="0" r:id="rId1"/>
  <headerFooter alignWithMargins="0">
    <oddFooter>&amp;C&amp;F
&amp;P  of  &amp;N</oddFooter>
    <firstFooter>&amp;C&amp;P of &amp;N</first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2:N52"/>
  <sheetViews>
    <sheetView showGridLines="0" showRowColHeaders="0" tabSelected="1" zoomScale="90" zoomScaleNormal="90" workbookViewId="0">
      <selection activeCell="A73" sqref="A73"/>
    </sheetView>
  </sheetViews>
  <sheetFormatPr defaultRowHeight="12.75" x14ac:dyDescent="0.2"/>
  <cols>
    <col min="1" max="1" width="27.7109375" style="7" customWidth="1"/>
    <col min="2" max="13" width="10.7109375" style="7" customWidth="1"/>
    <col min="14" max="14" width="12.7109375" style="7" customWidth="1"/>
    <col min="15" max="16384" width="9.140625" style="7"/>
  </cols>
  <sheetData>
    <row r="2" spans="1:14" ht="18" x14ac:dyDescent="0.25">
      <c r="A2" s="40" t="s">
        <v>1</v>
      </c>
      <c r="B2" s="36"/>
      <c r="C2" s="36"/>
      <c r="D2" s="39"/>
      <c r="E2" s="39"/>
      <c r="F2" s="76" t="s">
        <v>90</v>
      </c>
      <c r="G2" s="41"/>
      <c r="J2" s="38"/>
      <c r="K2" s="77" t="s">
        <v>91</v>
      </c>
      <c r="L2" s="38"/>
      <c r="M2" s="38"/>
    </row>
    <row r="3" spans="1:14" x14ac:dyDescent="0.2">
      <c r="J3" s="37"/>
      <c r="K3" s="37" t="s">
        <v>92</v>
      </c>
      <c r="L3" s="37"/>
    </row>
    <row r="4" spans="1:14" ht="15.75" x14ac:dyDescent="0.25">
      <c r="B4" s="35"/>
      <c r="C4" s="35"/>
      <c r="F4" s="91">
        <v>2021</v>
      </c>
      <c r="G4" s="34"/>
      <c r="H4" s="33"/>
      <c r="I4" s="33"/>
      <c r="J4" s="33"/>
    </row>
    <row r="5" spans="1:14" ht="15.75" thickBot="1" x14ac:dyDescent="0.25">
      <c r="A5" s="56" t="s">
        <v>105</v>
      </c>
      <c r="B5" s="53" t="s">
        <v>10</v>
      </c>
      <c r="C5" s="53" t="s">
        <v>11</v>
      </c>
      <c r="D5" s="53" t="s">
        <v>12</v>
      </c>
      <c r="E5" s="53" t="s">
        <v>13</v>
      </c>
      <c r="F5" s="53" t="s">
        <v>14</v>
      </c>
      <c r="G5" s="53" t="s">
        <v>15</v>
      </c>
      <c r="H5" s="53" t="s">
        <v>16</v>
      </c>
      <c r="I5" s="53" t="s">
        <v>17</v>
      </c>
      <c r="J5" s="53" t="s">
        <v>18</v>
      </c>
      <c r="K5" s="53" t="s">
        <v>22</v>
      </c>
      <c r="L5" s="53" t="s">
        <v>19</v>
      </c>
      <c r="M5" s="53" t="s">
        <v>20</v>
      </c>
      <c r="N5" s="53" t="s">
        <v>21</v>
      </c>
    </row>
    <row r="6" spans="1:14" ht="13.5" thickTop="1" x14ac:dyDescent="0.2">
      <c r="A6" s="50" t="s">
        <v>65</v>
      </c>
      <c r="B6" s="54">
        <v>0</v>
      </c>
      <c r="C6" s="54">
        <v>0</v>
      </c>
      <c r="D6" s="54">
        <v>0</v>
      </c>
      <c r="E6" s="54">
        <v>26907</v>
      </c>
      <c r="F6" s="54">
        <v>0</v>
      </c>
      <c r="G6" s="54">
        <v>0</v>
      </c>
      <c r="H6" s="54">
        <v>0</v>
      </c>
      <c r="I6" s="54">
        <v>0</v>
      </c>
      <c r="J6" s="54">
        <v>5250</v>
      </c>
      <c r="K6" s="54">
        <v>12155</v>
      </c>
      <c r="L6" s="54">
        <v>0</v>
      </c>
      <c r="M6" s="54">
        <v>0</v>
      </c>
      <c r="N6" s="55">
        <v>44312</v>
      </c>
    </row>
    <row r="7" spans="1:14" x14ac:dyDescent="0.2">
      <c r="A7" s="93" t="s">
        <v>3</v>
      </c>
      <c r="B7" s="96">
        <v>0</v>
      </c>
      <c r="C7" s="96">
        <v>0</v>
      </c>
      <c r="D7" s="96">
        <v>0</v>
      </c>
      <c r="E7" s="96">
        <v>11770</v>
      </c>
      <c r="F7" s="96">
        <v>0</v>
      </c>
      <c r="G7" s="96">
        <v>0</v>
      </c>
      <c r="H7" s="96">
        <v>0</v>
      </c>
      <c r="I7" s="96">
        <v>0</v>
      </c>
      <c r="J7" s="96">
        <v>0</v>
      </c>
      <c r="K7" s="96">
        <v>12155</v>
      </c>
      <c r="L7" s="96">
        <v>0</v>
      </c>
      <c r="M7" s="96">
        <v>0</v>
      </c>
      <c r="N7" s="97">
        <v>23925</v>
      </c>
    </row>
    <row r="8" spans="1:14" x14ac:dyDescent="0.2">
      <c r="A8" s="92" t="s">
        <v>67</v>
      </c>
      <c r="B8" s="94">
        <v>0</v>
      </c>
      <c r="C8" s="94">
        <v>0</v>
      </c>
      <c r="D8" s="94">
        <v>0</v>
      </c>
      <c r="E8" s="94">
        <v>15137</v>
      </c>
      <c r="F8" s="94">
        <v>0</v>
      </c>
      <c r="G8" s="94">
        <v>0</v>
      </c>
      <c r="H8" s="94">
        <v>0</v>
      </c>
      <c r="I8" s="94">
        <v>0</v>
      </c>
      <c r="J8" s="94">
        <v>5250</v>
      </c>
      <c r="K8" s="94">
        <v>0</v>
      </c>
      <c r="L8" s="94">
        <v>0</v>
      </c>
      <c r="M8" s="94">
        <v>0</v>
      </c>
      <c r="N8" s="95">
        <v>20387</v>
      </c>
    </row>
    <row r="9" spans="1:14" x14ac:dyDescent="0.2">
      <c r="A9" s="32" t="s">
        <v>4</v>
      </c>
      <c r="B9" s="42">
        <v>2023</v>
      </c>
      <c r="C9" s="42">
        <v>1707</v>
      </c>
      <c r="D9" s="42">
        <v>2516</v>
      </c>
      <c r="E9" s="42">
        <v>6378</v>
      </c>
      <c r="F9" s="42">
        <v>6608</v>
      </c>
      <c r="G9" s="42">
        <v>6948</v>
      </c>
      <c r="H9" s="42">
        <v>5532</v>
      </c>
      <c r="I9" s="42">
        <v>4247</v>
      </c>
      <c r="J9" s="42">
        <v>3568</v>
      </c>
      <c r="K9" s="42">
        <v>4785</v>
      </c>
      <c r="L9" s="42">
        <v>2273</v>
      </c>
      <c r="M9" s="42">
        <v>288</v>
      </c>
      <c r="N9" s="43">
        <v>46873</v>
      </c>
    </row>
    <row r="10" spans="1:14" x14ac:dyDescent="0.2">
      <c r="A10" s="46" t="s">
        <v>76</v>
      </c>
      <c r="B10" s="99">
        <v>-2023</v>
      </c>
      <c r="C10" s="99">
        <v>-1707</v>
      </c>
      <c r="D10" s="99">
        <v>-2516</v>
      </c>
      <c r="E10" s="99">
        <v>20529</v>
      </c>
      <c r="F10" s="99">
        <v>-6608</v>
      </c>
      <c r="G10" s="99">
        <v>-6948</v>
      </c>
      <c r="H10" s="99">
        <v>-5532</v>
      </c>
      <c r="I10" s="99">
        <v>-4247</v>
      </c>
      <c r="J10" s="99">
        <v>1682</v>
      </c>
      <c r="K10" s="99">
        <v>7370</v>
      </c>
      <c r="L10" s="99">
        <v>-2273</v>
      </c>
      <c r="M10" s="99">
        <v>-288</v>
      </c>
      <c r="N10" s="98">
        <v>-2561</v>
      </c>
    </row>
    <row r="11" spans="1:14" x14ac:dyDescent="0.2">
      <c r="A11" s="107" t="s">
        <v>55</v>
      </c>
      <c r="B11" s="89">
        <v>10735</v>
      </c>
      <c r="C11" s="89">
        <v>9628</v>
      </c>
      <c r="D11" s="89">
        <v>14478</v>
      </c>
      <c r="E11" s="89">
        <v>36700</v>
      </c>
      <c r="F11" s="89">
        <v>40650</v>
      </c>
      <c r="G11" s="89">
        <v>42741</v>
      </c>
      <c r="H11" s="89">
        <v>38012</v>
      </c>
      <c r="I11" s="89">
        <v>29185</v>
      </c>
      <c r="J11" s="89">
        <v>25733</v>
      </c>
      <c r="K11" s="89">
        <v>35544</v>
      </c>
      <c r="L11" s="89">
        <v>17296</v>
      </c>
      <c r="M11" s="89">
        <v>2298</v>
      </c>
      <c r="N11" s="103">
        <v>303000</v>
      </c>
    </row>
    <row r="12" spans="1:14" x14ac:dyDescent="0.2">
      <c r="A12" s="46" t="s">
        <v>5</v>
      </c>
      <c r="B12" s="86">
        <v>0</v>
      </c>
      <c r="C12" s="86">
        <v>0</v>
      </c>
      <c r="D12" s="86">
        <v>0</v>
      </c>
      <c r="E12" s="86">
        <v>4.22</v>
      </c>
      <c r="F12" s="86">
        <v>0</v>
      </c>
      <c r="G12" s="86">
        <v>0</v>
      </c>
      <c r="H12" s="86">
        <v>0</v>
      </c>
      <c r="I12" s="86">
        <v>0</v>
      </c>
      <c r="J12" s="86">
        <v>1.47</v>
      </c>
      <c r="K12" s="86">
        <v>2.54</v>
      </c>
      <c r="L12" s="86">
        <v>0</v>
      </c>
      <c r="M12" s="86">
        <v>0</v>
      </c>
      <c r="N12" s="87">
        <v>0.94536300215475866</v>
      </c>
    </row>
    <row r="13" spans="1:14" x14ac:dyDescent="0.2">
      <c r="A13" s="107" t="s">
        <v>6</v>
      </c>
      <c r="B13" s="112">
        <v>0</v>
      </c>
      <c r="C13" s="112">
        <v>4150</v>
      </c>
      <c r="D13" s="112">
        <v>0</v>
      </c>
      <c r="E13" s="112">
        <v>30604</v>
      </c>
      <c r="F13" s="112">
        <v>23750</v>
      </c>
      <c r="G13" s="112">
        <v>15439</v>
      </c>
      <c r="H13" s="112">
        <v>18950</v>
      </c>
      <c r="I13" s="112">
        <v>11100</v>
      </c>
      <c r="J13" s="112">
        <v>16050</v>
      </c>
      <c r="K13" s="112">
        <v>28430</v>
      </c>
      <c r="L13" s="112">
        <v>5504</v>
      </c>
      <c r="M13" s="112">
        <v>0</v>
      </c>
      <c r="N13" s="113">
        <v>153977</v>
      </c>
    </row>
    <row r="14" spans="1:14" x14ac:dyDescent="0.2">
      <c r="A14" s="46" t="s">
        <v>7</v>
      </c>
      <c r="B14" s="58">
        <v>0</v>
      </c>
      <c r="C14" s="58">
        <v>4150</v>
      </c>
      <c r="D14" s="58">
        <v>0</v>
      </c>
      <c r="E14" s="58">
        <v>3697</v>
      </c>
      <c r="F14" s="58">
        <v>23750</v>
      </c>
      <c r="G14" s="58">
        <v>15439</v>
      </c>
      <c r="H14" s="58">
        <v>18950</v>
      </c>
      <c r="I14" s="58">
        <v>11100</v>
      </c>
      <c r="J14" s="58">
        <v>10800</v>
      </c>
      <c r="K14" s="58">
        <v>16275</v>
      </c>
      <c r="L14" s="58">
        <v>5504</v>
      </c>
      <c r="M14" s="58">
        <v>0</v>
      </c>
      <c r="N14" s="57">
        <v>109665</v>
      </c>
    </row>
    <row r="15" spans="1:14" x14ac:dyDescent="0.2">
      <c r="A15" s="107" t="s">
        <v>8</v>
      </c>
      <c r="B15" s="110">
        <v>0</v>
      </c>
      <c r="C15" s="110">
        <v>0</v>
      </c>
      <c r="D15" s="110">
        <v>0</v>
      </c>
      <c r="E15" s="110">
        <v>0.88</v>
      </c>
      <c r="F15" s="110">
        <v>0</v>
      </c>
      <c r="G15" s="110">
        <v>0</v>
      </c>
      <c r="H15" s="110">
        <v>0</v>
      </c>
      <c r="I15" s="110">
        <v>0</v>
      </c>
      <c r="J15" s="110">
        <v>0.33</v>
      </c>
      <c r="K15" s="110">
        <v>0.43</v>
      </c>
      <c r="L15" s="110">
        <v>0</v>
      </c>
      <c r="M15" s="110">
        <v>0</v>
      </c>
      <c r="N15" s="111">
        <v>0.28778324035407887</v>
      </c>
    </row>
    <row r="16" spans="1:14" ht="13.5" thickBot="1" x14ac:dyDescent="0.25">
      <c r="A16" s="109" t="s">
        <v>9</v>
      </c>
      <c r="B16" s="116">
        <v>0</v>
      </c>
      <c r="C16" s="116">
        <v>0</v>
      </c>
      <c r="D16" s="116">
        <v>0</v>
      </c>
      <c r="E16" s="116">
        <v>0</v>
      </c>
      <c r="F16" s="116">
        <v>13775</v>
      </c>
      <c r="G16" s="116">
        <v>14000</v>
      </c>
      <c r="H16" s="116">
        <v>3440</v>
      </c>
      <c r="I16" s="116">
        <v>1080</v>
      </c>
      <c r="J16" s="116">
        <v>12424</v>
      </c>
      <c r="K16" s="116">
        <v>0</v>
      </c>
      <c r="L16" s="116">
        <v>17153</v>
      </c>
      <c r="M16" s="116">
        <v>0</v>
      </c>
      <c r="N16" s="117">
        <v>61872</v>
      </c>
    </row>
    <row r="17" spans="1:14" ht="13.5" thickTop="1" x14ac:dyDescent="0.2"/>
    <row r="18" spans="1:14" ht="15.75" thickBot="1" x14ac:dyDescent="0.25">
      <c r="A18" s="56" t="s">
        <v>106</v>
      </c>
      <c r="B18" s="30"/>
      <c r="C18" s="30"/>
      <c r="D18" s="30"/>
      <c r="E18" s="30"/>
      <c r="F18" s="44"/>
      <c r="G18" s="44"/>
    </row>
    <row r="19" spans="1:14" ht="13.5" thickTop="1" x14ac:dyDescent="0.2">
      <c r="A19" s="50" t="s">
        <v>66</v>
      </c>
      <c r="B19" s="54">
        <v>0</v>
      </c>
      <c r="C19" s="54">
        <v>0</v>
      </c>
      <c r="D19" s="54">
        <v>0</v>
      </c>
      <c r="E19" s="54">
        <v>2</v>
      </c>
      <c r="F19" s="54">
        <v>0</v>
      </c>
      <c r="G19" s="54">
        <v>0</v>
      </c>
      <c r="H19" s="54">
        <v>0</v>
      </c>
      <c r="I19" s="54">
        <v>0</v>
      </c>
      <c r="J19" s="54">
        <v>1</v>
      </c>
      <c r="K19" s="54">
        <v>1</v>
      </c>
      <c r="L19" s="54">
        <v>0</v>
      </c>
      <c r="M19" s="54">
        <v>0</v>
      </c>
      <c r="N19" s="55">
        <v>4</v>
      </c>
    </row>
    <row r="20" spans="1:14" x14ac:dyDescent="0.2">
      <c r="A20" s="93" t="s">
        <v>56</v>
      </c>
      <c r="B20" s="96">
        <v>0</v>
      </c>
      <c r="C20" s="96">
        <v>0</v>
      </c>
      <c r="D20" s="96">
        <v>0</v>
      </c>
      <c r="E20" s="96">
        <v>1</v>
      </c>
      <c r="F20" s="96">
        <v>0</v>
      </c>
      <c r="G20" s="96">
        <v>0</v>
      </c>
      <c r="H20" s="96">
        <v>0</v>
      </c>
      <c r="I20" s="96">
        <v>0</v>
      </c>
      <c r="J20" s="96">
        <v>0</v>
      </c>
      <c r="K20" s="96">
        <v>1</v>
      </c>
      <c r="L20" s="96">
        <v>0</v>
      </c>
      <c r="M20" s="96">
        <v>0</v>
      </c>
      <c r="N20" s="97">
        <v>2</v>
      </c>
    </row>
    <row r="21" spans="1:14" x14ac:dyDescent="0.2">
      <c r="A21" s="92" t="s">
        <v>68</v>
      </c>
      <c r="B21" s="94">
        <v>0</v>
      </c>
      <c r="C21" s="94">
        <v>0</v>
      </c>
      <c r="D21" s="94">
        <v>0</v>
      </c>
      <c r="E21" s="94">
        <v>1</v>
      </c>
      <c r="F21" s="94">
        <v>0</v>
      </c>
      <c r="G21" s="94">
        <v>0</v>
      </c>
      <c r="H21" s="94">
        <v>0</v>
      </c>
      <c r="I21" s="94">
        <v>0</v>
      </c>
      <c r="J21" s="94">
        <v>1</v>
      </c>
      <c r="K21" s="94">
        <v>0</v>
      </c>
      <c r="L21" s="94">
        <v>0</v>
      </c>
      <c r="M21" s="94">
        <v>0</v>
      </c>
      <c r="N21" s="95">
        <v>2</v>
      </c>
    </row>
    <row r="22" spans="1:14" x14ac:dyDescent="0.2">
      <c r="A22" s="32" t="s">
        <v>4</v>
      </c>
      <c r="B22" s="42">
        <v>0</v>
      </c>
      <c r="C22" s="42">
        <v>0</v>
      </c>
      <c r="D22" s="42">
        <v>0</v>
      </c>
      <c r="E22" s="42">
        <v>0</v>
      </c>
      <c r="F22" s="42">
        <v>1</v>
      </c>
      <c r="G22" s="42">
        <v>1</v>
      </c>
      <c r="H22" s="42">
        <v>0</v>
      </c>
      <c r="I22" s="42">
        <v>0</v>
      </c>
      <c r="J22" s="42">
        <v>1</v>
      </c>
      <c r="K22" s="42">
        <v>1</v>
      </c>
      <c r="L22" s="42">
        <v>0</v>
      </c>
      <c r="M22" s="42">
        <v>0</v>
      </c>
      <c r="N22" s="43">
        <v>4</v>
      </c>
    </row>
    <row r="23" spans="1:14" x14ac:dyDescent="0.2">
      <c r="A23" s="46" t="s">
        <v>76</v>
      </c>
      <c r="B23" s="99">
        <v>0</v>
      </c>
      <c r="C23" s="99">
        <v>0</v>
      </c>
      <c r="D23" s="99">
        <v>0</v>
      </c>
      <c r="E23" s="99">
        <v>2</v>
      </c>
      <c r="F23" s="99">
        <v>-1</v>
      </c>
      <c r="G23" s="99">
        <v>-1</v>
      </c>
      <c r="H23" s="99">
        <v>0</v>
      </c>
      <c r="I23" s="99">
        <v>0</v>
      </c>
      <c r="J23" s="99">
        <v>0</v>
      </c>
      <c r="K23" s="99">
        <v>0</v>
      </c>
      <c r="L23" s="99">
        <v>0</v>
      </c>
      <c r="M23" s="99">
        <v>0</v>
      </c>
      <c r="N23" s="98">
        <v>0</v>
      </c>
    </row>
    <row r="24" spans="1:14" x14ac:dyDescent="0.2">
      <c r="A24" s="107" t="s">
        <v>55</v>
      </c>
      <c r="B24" s="89">
        <v>8</v>
      </c>
      <c r="C24" s="89">
        <v>10</v>
      </c>
      <c r="D24" s="89">
        <v>15</v>
      </c>
      <c r="E24" s="89">
        <v>20</v>
      </c>
      <c r="F24" s="89">
        <v>31</v>
      </c>
      <c r="G24" s="89">
        <v>31</v>
      </c>
      <c r="H24" s="89">
        <v>21</v>
      </c>
      <c r="I24" s="89">
        <v>14</v>
      </c>
      <c r="J24" s="89">
        <v>30</v>
      </c>
      <c r="K24" s="89">
        <v>29</v>
      </c>
      <c r="L24" s="89">
        <v>15</v>
      </c>
      <c r="M24" s="89">
        <v>4</v>
      </c>
      <c r="N24" s="103">
        <v>228</v>
      </c>
    </row>
    <row r="25" spans="1:14" x14ac:dyDescent="0.2">
      <c r="A25" s="46" t="s">
        <v>5</v>
      </c>
      <c r="B25" s="86">
        <v>0</v>
      </c>
      <c r="C25" s="86">
        <v>0</v>
      </c>
      <c r="D25" s="86">
        <v>0</v>
      </c>
      <c r="E25" s="86">
        <v>2</v>
      </c>
      <c r="F25" s="86">
        <v>0</v>
      </c>
      <c r="G25" s="86">
        <v>0</v>
      </c>
      <c r="H25" s="86">
        <v>0</v>
      </c>
      <c r="I25" s="86">
        <v>0</v>
      </c>
      <c r="J25" s="86">
        <v>1</v>
      </c>
      <c r="K25" s="86">
        <v>1</v>
      </c>
      <c r="L25" s="86">
        <v>0</v>
      </c>
      <c r="M25" s="86">
        <v>0</v>
      </c>
      <c r="N25" s="87">
        <v>1</v>
      </c>
    </row>
    <row r="26" spans="1:14" x14ac:dyDescent="0.2">
      <c r="A26" s="107" t="s">
        <v>57</v>
      </c>
      <c r="B26" s="112">
        <v>0</v>
      </c>
      <c r="C26" s="112">
        <v>1</v>
      </c>
      <c r="D26" s="112">
        <v>0</v>
      </c>
      <c r="E26" s="112">
        <v>3</v>
      </c>
      <c r="F26" s="112">
        <v>1</v>
      </c>
      <c r="G26" s="112">
        <v>1</v>
      </c>
      <c r="H26" s="112">
        <v>2</v>
      </c>
      <c r="I26" s="112">
        <v>1</v>
      </c>
      <c r="J26" s="112">
        <v>2</v>
      </c>
      <c r="K26" s="112">
        <v>2</v>
      </c>
      <c r="L26" s="112">
        <v>1</v>
      </c>
      <c r="M26" s="112">
        <v>0</v>
      </c>
      <c r="N26" s="113">
        <v>14</v>
      </c>
    </row>
    <row r="27" spans="1:14" x14ac:dyDescent="0.2">
      <c r="A27" s="46" t="s">
        <v>58</v>
      </c>
      <c r="B27" s="58">
        <v>0</v>
      </c>
      <c r="C27" s="58">
        <v>1</v>
      </c>
      <c r="D27" s="58">
        <v>0</v>
      </c>
      <c r="E27" s="58">
        <v>1</v>
      </c>
      <c r="F27" s="58">
        <v>1</v>
      </c>
      <c r="G27" s="58">
        <v>1</v>
      </c>
      <c r="H27" s="58">
        <v>2</v>
      </c>
      <c r="I27" s="58">
        <v>1</v>
      </c>
      <c r="J27" s="58">
        <v>1</v>
      </c>
      <c r="K27" s="58">
        <v>1</v>
      </c>
      <c r="L27" s="58">
        <v>1</v>
      </c>
      <c r="M27" s="58">
        <v>0</v>
      </c>
      <c r="N27" s="57">
        <v>10</v>
      </c>
    </row>
    <row r="28" spans="1:14" x14ac:dyDescent="0.2">
      <c r="A28" s="107" t="s">
        <v>8</v>
      </c>
      <c r="B28" s="110">
        <v>0</v>
      </c>
      <c r="C28" s="110">
        <v>0</v>
      </c>
      <c r="D28" s="110">
        <v>0</v>
      </c>
      <c r="E28" s="110">
        <v>0.33</v>
      </c>
      <c r="F28" s="110">
        <v>0</v>
      </c>
      <c r="G28" s="110">
        <v>0</v>
      </c>
      <c r="H28" s="110">
        <v>0</v>
      </c>
      <c r="I28" s="110">
        <v>0</v>
      </c>
      <c r="J28" s="110">
        <v>0</v>
      </c>
      <c r="K28" s="110">
        <v>0.5</v>
      </c>
      <c r="L28" s="110">
        <v>0</v>
      </c>
      <c r="M28" s="110">
        <v>0</v>
      </c>
      <c r="N28" s="111">
        <v>0.2857142857142857</v>
      </c>
    </row>
    <row r="29" spans="1:14" ht="13.5" thickBot="1" x14ac:dyDescent="0.25">
      <c r="A29" s="109" t="s">
        <v>59</v>
      </c>
      <c r="B29" s="116">
        <v>0</v>
      </c>
      <c r="C29" s="116">
        <v>0</v>
      </c>
      <c r="D29" s="116">
        <v>0</v>
      </c>
      <c r="E29" s="116">
        <v>0</v>
      </c>
      <c r="F29" s="116">
        <v>1</v>
      </c>
      <c r="G29" s="116">
        <v>1</v>
      </c>
      <c r="H29" s="116">
        <v>1</v>
      </c>
      <c r="I29" s="116">
        <v>1</v>
      </c>
      <c r="J29" s="116">
        <v>1</v>
      </c>
      <c r="K29" s="116">
        <v>0</v>
      </c>
      <c r="L29" s="116">
        <v>1</v>
      </c>
      <c r="M29" s="116">
        <v>0</v>
      </c>
      <c r="N29" s="117">
        <v>6</v>
      </c>
    </row>
    <row r="30" spans="1:14" ht="13.5" thickTop="1" x14ac:dyDescent="0.2"/>
    <row r="33" spans="1:1" x14ac:dyDescent="0.2">
      <c r="A33" s="25"/>
    </row>
    <row r="52" spans="12:12" x14ac:dyDescent="0.2">
      <c r="L52" s="5" t="s">
        <v>25</v>
      </c>
    </row>
  </sheetData>
  <sheetProtection password="CC2E" sheet="1" objects="1" scenarios="1"/>
  <hyperlinks>
    <hyperlink ref="L52" location="'Table of Contents (2)'!A1" display="Table of Contents"/>
  </hyperlinks>
  <pageMargins left="0.25" right="0.25" top="0.75" bottom="0.75" header="0.3" footer="0.3"/>
  <pageSetup scale="76" orientation="landscape" verticalDpi="0" r:id="rId1"/>
  <headerFooter alignWithMargins="0">
    <oddFooter>&amp;C&amp;F
&amp;P  of  &amp;N</oddFooter>
    <firstFooter>&amp;C&amp;P of &amp;N</first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13</vt:i4>
      </vt:variant>
    </vt:vector>
  </HeadingPairs>
  <TitlesOfParts>
    <vt:vector size="28" baseType="lpstr">
      <vt:lpstr>TAP Report (1)</vt:lpstr>
      <vt:lpstr>Table of Contents (2)</vt:lpstr>
      <vt:lpstr>8 Year Pace (3)</vt:lpstr>
      <vt:lpstr>2016 Pace (4)</vt:lpstr>
      <vt:lpstr>2017 Pace (5)</vt:lpstr>
      <vt:lpstr>2018 Pace (6)</vt:lpstr>
      <vt:lpstr>2019 Pace (7)</vt:lpstr>
      <vt:lpstr>2020 Pace (8)</vt:lpstr>
      <vt:lpstr>2021 Pace (9)</vt:lpstr>
      <vt:lpstr>2022 Pace (10)</vt:lpstr>
      <vt:lpstr>2023 Pace (11)</vt:lpstr>
      <vt:lpstr>8 YR Demand (12)</vt:lpstr>
      <vt:lpstr>8 YR CC (13)</vt:lpstr>
      <vt:lpstr>8 Year TAP Method Pace (14)</vt:lpstr>
      <vt:lpstr>Glossary (15)</vt:lpstr>
      <vt:lpstr>'2016 Pace (4)'!Print_Area</vt:lpstr>
      <vt:lpstr>'2017 Pace (5)'!Print_Area</vt:lpstr>
      <vt:lpstr>'2018 Pace (6)'!Print_Area</vt:lpstr>
      <vt:lpstr>'2019 Pace (7)'!Print_Area</vt:lpstr>
      <vt:lpstr>'2020 Pace (8)'!Print_Area</vt:lpstr>
      <vt:lpstr>'2021 Pace (9)'!Print_Area</vt:lpstr>
      <vt:lpstr>'2022 Pace (10)'!Print_Area</vt:lpstr>
      <vt:lpstr>'2023 Pace (11)'!Print_Area</vt:lpstr>
      <vt:lpstr>'8 Year Pace (3)'!Print_Area</vt:lpstr>
      <vt:lpstr>'8 Year TAP Method Pace (14)'!Print_Area</vt:lpstr>
      <vt:lpstr>'8 YR CC (13)'!Print_Area</vt:lpstr>
      <vt:lpstr>'8 YR Demand (12)'!Print_Area</vt:lpstr>
      <vt:lpstr>'Glossary (15)'!Print_Area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Eastman</dc:creator>
  <cp:lastModifiedBy>Ann</cp:lastModifiedBy>
  <cp:lastPrinted>2011-01-07T17:44:47Z</cp:lastPrinted>
  <dcterms:created xsi:type="dcterms:W3CDTF">2007-01-28T12:16:57Z</dcterms:created>
  <dcterms:modified xsi:type="dcterms:W3CDTF">2016-02-03T18:57:22Z</dcterms:modified>
</cp:coreProperties>
</file>